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58024301a\h\多面的機能支払推進室\【　☆★実施要綱・要領、交付要綱★☆　】\01 実施要綱・要領\300401_多面的機能支払交付金（改正）\04 様式\オリジナル\"/>
    </mc:Choice>
  </mc:AlternateContent>
  <bookViews>
    <workbookView xWindow="-15" yWindow="-15" windowWidth="20520" windowHeight="4035"/>
  </bookViews>
  <sheets>
    <sheet name="経理区分を１本化しない場合" sheetId="5" r:id="rId1"/>
    <sheet name="経理区分を１本化する場合" sheetId="2" r:id="rId2"/>
    <sheet name="手引き記載例" sheetId="3" state="hidden" r:id="rId3"/>
  </sheets>
  <definedNames>
    <definedName name="_xlnm.Print_Area" localSheetId="0">経理区分を１本化しない場合!$A$1:$O$41</definedName>
    <definedName name="_xlnm.Print_Area" localSheetId="1">経理区分を１本化する場合!$A$1:$P$38</definedName>
    <definedName name="_xlnm.Print_Area" localSheetId="2">手引き記載例!$A$1:$O$40</definedName>
    <definedName name="Z_4D33B020_8F18_431B_BFB6_22453331905E_.wvu.PrintArea" localSheetId="1" hidden="1">経理区分を１本化する場合!$A$1:$O$39</definedName>
    <definedName name="Z_4D33B020_8F18_431B_BFB6_22453331905E_.wvu.PrintArea" localSheetId="2" hidden="1">手引き記載例!$A$1:$O$40</definedName>
  </definedNames>
  <calcPr calcId="152511"/>
  <customWorkbookViews>
    <customWorkbookView name="農林水産省 - 個人用ビュー" guid="{4D33B020-8F18-431B-BFB6-22453331905E}" mergeInterval="0" personalView="1" maximized="1" windowWidth="1362" windowHeight="534" activeSheetId="1"/>
  </customWorkbookViews>
</workbook>
</file>

<file path=xl/calcChain.xml><?xml version="1.0" encoding="utf-8"?>
<calcChain xmlns="http://schemas.openxmlformats.org/spreadsheetml/2006/main">
  <c r="G24" i="5" l="1"/>
  <c r="F24" i="5"/>
  <c r="H10" i="5"/>
  <c r="H11" i="5" s="1"/>
  <c r="H12" i="5" s="1"/>
  <c r="H13" i="5" s="1"/>
  <c r="H14" i="5" s="1"/>
  <c r="H15" i="5" s="1"/>
  <c r="F21" i="2"/>
  <c r="H16" i="5" l="1"/>
  <c r="H17" i="5" s="1"/>
  <c r="H18" i="5" s="1"/>
  <c r="H19" i="5" s="1"/>
  <c r="H20" i="5" s="1"/>
  <c r="H21" i="5" s="1"/>
  <c r="H22" i="5" s="1"/>
  <c r="H23" i="5" s="1"/>
  <c r="H24" i="5" s="1"/>
  <c r="G21" i="2" l="1"/>
  <c r="I30" i="2"/>
  <c r="I29" i="2"/>
  <c r="I28" i="2"/>
  <c r="I31" i="2" s="1"/>
  <c r="I27" i="2"/>
  <c r="K30" i="5" l="1"/>
  <c r="K33" i="5"/>
  <c r="K32" i="5"/>
  <c r="K31" i="5"/>
  <c r="K34" i="5" l="1"/>
  <c r="J24" i="5"/>
  <c r="I24" i="5"/>
  <c r="K15" i="5"/>
  <c r="K19" i="5"/>
  <c r="K18" i="5"/>
  <c r="K21" i="5"/>
  <c r="K20" i="5"/>
  <c r="K17" i="5"/>
  <c r="K22" i="5"/>
  <c r="K16" i="5"/>
  <c r="K14" i="5"/>
  <c r="K23" i="5"/>
  <c r="H9" i="2"/>
  <c r="H10" i="2" l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D32" i="5"/>
  <c r="F32" i="5"/>
  <c r="K10" i="5"/>
  <c r="K13" i="5"/>
  <c r="K12" i="5"/>
  <c r="K11" i="5"/>
  <c r="H11" i="3"/>
  <c r="H12" i="3"/>
  <c r="H13" i="3"/>
  <c r="H9" i="3"/>
  <c r="F32" i="3"/>
  <c r="D32" i="3"/>
  <c r="K9" i="3"/>
  <c r="D29" i="2"/>
  <c r="K24" i="3"/>
  <c r="H24" i="3"/>
  <c r="K24" i="5" l="1"/>
</calcChain>
</file>

<file path=xl/sharedStrings.xml><?xml version="1.0" encoding="utf-8"?>
<sst xmlns="http://schemas.openxmlformats.org/spreadsheetml/2006/main" count="229" uniqueCount="77">
  <si>
    <t>日付</t>
    <rPh sb="0" eb="2">
      <t>ヒヅケ</t>
    </rPh>
    <phoneticPr fontId="2"/>
  </si>
  <si>
    <t>内　　容</t>
    <rPh sb="0" eb="1">
      <t>ウチ</t>
    </rPh>
    <rPh sb="3" eb="4">
      <t>カタチ</t>
    </rPh>
    <phoneticPr fontId="2"/>
  </si>
  <si>
    <t>収入
（円）</t>
    <rPh sb="0" eb="2">
      <t>シュウニュウ</t>
    </rPh>
    <rPh sb="4" eb="5">
      <t>エン</t>
    </rPh>
    <phoneticPr fontId="2"/>
  </si>
  <si>
    <t>残高
（円）</t>
    <rPh sb="0" eb="2">
      <t>ザンダカ</t>
    </rPh>
    <rPh sb="4" eb="5">
      <t>エン</t>
    </rPh>
    <phoneticPr fontId="2"/>
  </si>
  <si>
    <t>領収書
番号</t>
    <rPh sb="0" eb="3">
      <t>リョウシュウショ</t>
    </rPh>
    <rPh sb="4" eb="6">
      <t>バンゴウ</t>
    </rPh>
    <phoneticPr fontId="2"/>
  </si>
  <si>
    <t>支出費目</t>
    <rPh sb="0" eb="2">
      <t>シシュツ</t>
    </rPh>
    <rPh sb="2" eb="4">
      <t>ヒモク</t>
    </rPh>
    <phoneticPr fontId="3"/>
  </si>
  <si>
    <t>内　　　容</t>
    <rPh sb="0" eb="1">
      <t>ウチ</t>
    </rPh>
    <rPh sb="4" eb="5">
      <t>カタチ</t>
    </rPh>
    <phoneticPr fontId="3"/>
  </si>
  <si>
    <t>日当</t>
    <rPh sb="0" eb="2">
      <t>ニットウ</t>
    </rPh>
    <phoneticPr fontId="3"/>
  </si>
  <si>
    <t>活動参加者に対して支払った日当</t>
    <rPh sb="0" eb="2">
      <t>カツドウ</t>
    </rPh>
    <rPh sb="2" eb="5">
      <t>サンカシャ</t>
    </rPh>
    <rPh sb="6" eb="7">
      <t>タイ</t>
    </rPh>
    <rPh sb="9" eb="11">
      <t>シハラ</t>
    </rPh>
    <rPh sb="13" eb="15">
      <t>ニットウ</t>
    </rPh>
    <phoneticPr fontId="3"/>
  </si>
  <si>
    <t>活動
実施日</t>
    <rPh sb="0" eb="2">
      <t>カツドウ</t>
    </rPh>
    <rPh sb="3" eb="5">
      <t>ジッシ</t>
    </rPh>
    <rPh sb="5" eb="6">
      <t>ビ</t>
    </rPh>
    <phoneticPr fontId="2"/>
  </si>
  <si>
    <t>合　　計</t>
    <rPh sb="0" eb="1">
      <t>ゴウ</t>
    </rPh>
    <rPh sb="3" eb="4">
      <t>ケイ</t>
    </rPh>
    <phoneticPr fontId="2"/>
  </si>
  <si>
    <t>※領収書は、通し番号を記入した上で、必ず保管しておいてください。（領収書の保管の方法は袋等による保管でも構いません。）</t>
    <rPh sb="1" eb="4">
      <t>リョウシュウショ</t>
    </rPh>
    <rPh sb="6" eb="7">
      <t>トオ</t>
    </rPh>
    <rPh sb="8" eb="10">
      <t>バンゴウ</t>
    </rPh>
    <rPh sb="11" eb="13">
      <t>キニュウ</t>
    </rPh>
    <rPh sb="15" eb="16">
      <t>ウエ</t>
    </rPh>
    <rPh sb="18" eb="19">
      <t>カナラ</t>
    </rPh>
    <rPh sb="20" eb="22">
      <t>ホカン</t>
    </rPh>
    <rPh sb="33" eb="36">
      <t>リョウシュウショ</t>
    </rPh>
    <rPh sb="37" eb="39">
      <t>ホカン</t>
    </rPh>
    <rPh sb="40" eb="42">
      <t>ホウホウ</t>
    </rPh>
    <rPh sb="43" eb="44">
      <t>フクロ</t>
    </rPh>
    <rPh sb="44" eb="45">
      <t>トウ</t>
    </rPh>
    <rPh sb="48" eb="50">
      <t>ホカン</t>
    </rPh>
    <rPh sb="52" eb="53">
      <t>カマ</t>
    </rPh>
    <phoneticPr fontId="2"/>
  </si>
  <si>
    <t>資材（砕石、砂利、ｾﾒﾝﾄなど）の購入費、活動に必要な機械（草刈り機など）の購入費、パソコンなどのリース費、車両、機械等の借り上げ費、花の種、苗代など</t>
    <rPh sb="21" eb="23">
      <t>カツドウ</t>
    </rPh>
    <rPh sb="24" eb="26">
      <t>ヒツヨウ</t>
    </rPh>
    <rPh sb="27" eb="29">
      <t>キカイ</t>
    </rPh>
    <rPh sb="30" eb="32">
      <t>クサカ</t>
    </rPh>
    <rPh sb="33" eb="34">
      <t>キ</t>
    </rPh>
    <rPh sb="38" eb="41">
      <t>コウニュウヒ</t>
    </rPh>
    <rPh sb="52" eb="53">
      <t>ヒ</t>
    </rPh>
    <rPh sb="54" eb="56">
      <t>シャリョウ</t>
    </rPh>
    <rPh sb="57" eb="59">
      <t>キカイ</t>
    </rPh>
    <rPh sb="59" eb="60">
      <t>トウ</t>
    </rPh>
    <rPh sb="61" eb="62">
      <t>カ</t>
    </rPh>
    <rPh sb="63" eb="64">
      <t>ア</t>
    </rPh>
    <rPh sb="65" eb="66">
      <t>ヒ</t>
    </rPh>
    <rPh sb="67" eb="68">
      <t>ハナ</t>
    </rPh>
    <rPh sb="69" eb="70">
      <t>タネ</t>
    </rPh>
    <rPh sb="71" eb="73">
      <t>ナエダイ</t>
    </rPh>
    <phoneticPr fontId="2"/>
  </si>
  <si>
    <t>分類</t>
    <rPh sb="0" eb="2">
      <t>ブンルイ</t>
    </rPh>
    <phoneticPr fontId="2"/>
  </si>
  <si>
    <t>項目</t>
    <rPh sb="0" eb="2">
      <t>コウモク</t>
    </rPh>
    <phoneticPr fontId="2"/>
  </si>
  <si>
    <t>※「分類」には、下表を参考に該当する支出費目の番号を記入します。</t>
    <rPh sb="2" eb="4">
      <t>ブンルイ</t>
    </rPh>
    <rPh sb="8" eb="10">
      <t>カヒョウ</t>
    </rPh>
    <rPh sb="11" eb="13">
      <t>サンコウ</t>
    </rPh>
    <rPh sb="14" eb="16">
      <t>ガイトウ</t>
    </rPh>
    <rPh sb="18" eb="20">
      <t>シシュツ</t>
    </rPh>
    <rPh sb="20" eb="22">
      <t>ヒモク</t>
    </rPh>
    <rPh sb="23" eb="25">
      <t>バンゴウ</t>
    </rPh>
    <rPh sb="26" eb="28">
      <t>キニュウ</t>
    </rPh>
    <phoneticPr fontId="3"/>
  </si>
  <si>
    <t>番号</t>
    <rPh sb="0" eb="2">
      <t>バンゴウ</t>
    </rPh>
    <phoneticPr fontId="3"/>
  </si>
  <si>
    <t>組織名：</t>
    <phoneticPr fontId="2"/>
  </si>
  <si>
    <t>２．資源向上支払（施設の長寿命化）</t>
    <rPh sb="2" eb="4">
      <t>シゲン</t>
    </rPh>
    <rPh sb="4" eb="6">
      <t>コウジョウ</t>
    </rPh>
    <rPh sb="6" eb="8">
      <t>シハライ</t>
    </rPh>
    <rPh sb="9" eb="11">
      <t>シセツ</t>
    </rPh>
    <rPh sb="12" eb="13">
      <t>チョウ</t>
    </rPh>
    <rPh sb="13" eb="15">
      <t>ジュミョウ</t>
    </rPh>
    <rPh sb="15" eb="16">
      <t>カ</t>
    </rPh>
    <phoneticPr fontId="2"/>
  </si>
  <si>
    <t>２．資源向上支払（施設の長寿命化）</t>
    <phoneticPr fontId="2"/>
  </si>
  <si>
    <t>（様式第１－7号）</t>
    <rPh sb="1" eb="3">
      <t>ヨウシキ</t>
    </rPh>
    <rPh sb="3" eb="4">
      <t>ダイ</t>
    </rPh>
    <rPh sb="7" eb="8">
      <t>ゴウ</t>
    </rPh>
    <phoneticPr fontId="2"/>
  </si>
  <si>
    <t>備考</t>
    <rPh sb="0" eb="2">
      <t>ビコウ</t>
    </rPh>
    <phoneticPr fontId="2"/>
  </si>
  <si>
    <t>技術指導等のために外部から招く専門家等への謝金、活動に係る旅費、保険料、文具代及び光熱費の費用、アルバイト等への賃金、草刈り機や車の燃料代、役員報酬、お茶代など</t>
    <rPh sb="0" eb="2">
      <t>ギジュツ</t>
    </rPh>
    <rPh sb="2" eb="4">
      <t>シドウ</t>
    </rPh>
    <rPh sb="4" eb="5">
      <t>トウ</t>
    </rPh>
    <rPh sb="9" eb="11">
      <t>ガイブ</t>
    </rPh>
    <rPh sb="13" eb="14">
      <t>マネ</t>
    </rPh>
    <rPh sb="15" eb="18">
      <t>センモンカ</t>
    </rPh>
    <rPh sb="18" eb="19">
      <t>トウ</t>
    </rPh>
    <rPh sb="21" eb="23">
      <t>シャキン</t>
    </rPh>
    <rPh sb="24" eb="26">
      <t>カツドウ</t>
    </rPh>
    <rPh sb="27" eb="28">
      <t>カカ</t>
    </rPh>
    <rPh sb="29" eb="31">
      <t>リョヒ</t>
    </rPh>
    <phoneticPr fontId="2"/>
  </si>
  <si>
    <t>その他</t>
    <rPh sb="2" eb="3">
      <t>タ</t>
    </rPh>
    <phoneticPr fontId="2"/>
  </si>
  <si>
    <t>補修・更新等の工事等（調査、設計、測量、試験等を含む）に係る建設業者等への外注費、事務の外注費など</t>
    <rPh sb="0" eb="2">
      <t>ホシュウ</t>
    </rPh>
    <rPh sb="3" eb="6">
      <t>コウシントウ</t>
    </rPh>
    <rPh sb="7" eb="10">
      <t>コウジトウ</t>
    </rPh>
    <rPh sb="11" eb="13">
      <t>チョウサ</t>
    </rPh>
    <rPh sb="14" eb="16">
      <t>セッケイ</t>
    </rPh>
    <rPh sb="17" eb="19">
      <t>ソクリョウ</t>
    </rPh>
    <rPh sb="20" eb="23">
      <t>シケントウ</t>
    </rPh>
    <rPh sb="24" eb="25">
      <t>フク</t>
    </rPh>
    <rPh sb="28" eb="29">
      <t>カカ</t>
    </rPh>
    <rPh sb="30" eb="33">
      <t>ケンセツギョウ</t>
    </rPh>
    <rPh sb="33" eb="34">
      <t>シャ</t>
    </rPh>
    <rPh sb="34" eb="35">
      <t>トウ</t>
    </rPh>
    <rPh sb="37" eb="40">
      <t>ガイチュウヒ</t>
    </rPh>
    <rPh sb="41" eb="43">
      <t>ジム</t>
    </rPh>
    <rPh sb="44" eb="47">
      <t>ガイチュウヒ</t>
    </rPh>
    <phoneticPr fontId="2"/>
  </si>
  <si>
    <t>（円）</t>
    <rPh sb="1" eb="2">
      <t>エン</t>
    </rPh>
    <phoneticPr fontId="2"/>
  </si>
  <si>
    <t>１．農地維持支払及び資源向上支払
（施設の長寿命化を除く）</t>
    <rPh sb="2" eb="4">
      <t>ノウチ</t>
    </rPh>
    <rPh sb="4" eb="6">
      <t>イジ</t>
    </rPh>
    <rPh sb="6" eb="8">
      <t>シハライ</t>
    </rPh>
    <rPh sb="8" eb="9">
      <t>オヨ</t>
    </rPh>
    <rPh sb="10" eb="12">
      <t>シゲン</t>
    </rPh>
    <rPh sb="12" eb="14">
      <t>コウジョウ</t>
    </rPh>
    <rPh sb="14" eb="16">
      <t>シハライ</t>
    </rPh>
    <rPh sb="18" eb="20">
      <t>シセツ</t>
    </rPh>
    <rPh sb="21" eb="22">
      <t>チョウ</t>
    </rPh>
    <rPh sb="22" eb="24">
      <t>ジュミョウ</t>
    </rPh>
    <rPh sb="24" eb="25">
      <t>カ</t>
    </rPh>
    <rPh sb="26" eb="27">
      <t>ノゾ</t>
    </rPh>
    <phoneticPr fontId="2"/>
  </si>
  <si>
    <t>外注費</t>
    <rPh sb="0" eb="3">
      <t>ガイチュウヒ</t>
    </rPh>
    <phoneticPr fontId="2"/>
  </si>
  <si>
    <t>購入・リース費</t>
    <rPh sb="0" eb="2">
      <t>コウニュウ</t>
    </rPh>
    <rPh sb="6" eb="7">
      <t>ヒ</t>
    </rPh>
    <phoneticPr fontId="2"/>
  </si>
  <si>
    <t xml:space="preserve">  返還額</t>
    <rPh sb="2" eb="4">
      <t>ヘンカン</t>
    </rPh>
    <rPh sb="4" eb="5">
      <t>ガク</t>
    </rPh>
    <phoneticPr fontId="2"/>
  </si>
  <si>
    <t>平成</t>
    <phoneticPr fontId="2"/>
  </si>
  <si>
    <t>○○</t>
    <phoneticPr fontId="2"/>
  </si>
  <si>
    <t>年度　多面的機能支払交付金 金銭出納簿</t>
    <phoneticPr fontId="2"/>
  </si>
  <si>
    <t>※高度な農地・水の保全活動（経過措置）については、別々の金銭出納簿で管理してください。</t>
    <rPh sb="1" eb="3">
      <t>コウド</t>
    </rPh>
    <rPh sb="4" eb="6">
      <t>ノウチ</t>
    </rPh>
    <rPh sb="7" eb="8">
      <t>ミズ</t>
    </rPh>
    <rPh sb="9" eb="11">
      <t>ホゼン</t>
    </rPh>
    <rPh sb="11" eb="13">
      <t>カツドウ</t>
    </rPh>
    <rPh sb="14" eb="16">
      <t>ケイカ</t>
    </rPh>
    <rPh sb="16" eb="18">
      <t>ソチ</t>
    </rPh>
    <rPh sb="25" eb="27">
      <t>ベツベツ</t>
    </rPh>
    <rPh sb="28" eb="30">
      <t>キンセン</t>
    </rPh>
    <rPh sb="30" eb="33">
      <t>スイトウボ</t>
    </rPh>
    <rPh sb="34" eb="36">
      <t>カンリ</t>
    </rPh>
    <phoneticPr fontId="2"/>
  </si>
  <si>
    <t>支出
（円）</t>
    <rPh sb="0" eb="2">
      <t>シシュツ</t>
    </rPh>
    <rPh sb="4" eb="5">
      <t>エン</t>
    </rPh>
    <phoneticPr fontId="2"/>
  </si>
  <si>
    <t>返還額、次年度持越額</t>
    <rPh sb="0" eb="3">
      <t>ヘンカンガク</t>
    </rPh>
    <rPh sb="4" eb="7">
      <t>ジネンド</t>
    </rPh>
    <rPh sb="7" eb="9">
      <t>モチコ</t>
    </rPh>
    <rPh sb="9" eb="10">
      <t>ガク</t>
    </rPh>
    <phoneticPr fontId="2"/>
  </si>
  <si>
    <t xml:space="preserve">  次年度持越額</t>
    <rPh sb="2" eb="5">
      <t>ジネンド</t>
    </rPh>
    <rPh sb="5" eb="7">
      <t>モチコシ</t>
    </rPh>
    <rPh sb="7" eb="8">
      <t>ガク</t>
    </rPh>
    <phoneticPr fontId="2"/>
  </si>
  <si>
    <t>○○○○地域資源保全会</t>
    <rPh sb="4" eb="8">
      <t>チイキシゲン</t>
    </rPh>
    <rPh sb="8" eb="10">
      <t>ホゼン</t>
    </rPh>
    <rPh sb="10" eb="11">
      <t>カイ</t>
    </rPh>
    <phoneticPr fontId="2"/>
  </si>
  <si>
    <t>・・・</t>
  </si>
  <si>
    <t>・・・</t>
    <phoneticPr fontId="2"/>
  </si>
  <si>
    <t>2 購入・リース費</t>
  </si>
  <si>
    <t>4 その他</t>
  </si>
  <si>
    <t>1 日当</t>
  </si>
  <si>
    <t>交付金の受け取り（国分）</t>
    <rPh sb="0" eb="3">
      <t>コウフキン</t>
    </rPh>
    <rPh sb="4" eb="5">
      <t>ウ</t>
    </rPh>
    <rPh sb="6" eb="7">
      <t>ト</t>
    </rPh>
    <rPh sb="9" eb="10">
      <t>クニ</t>
    </rPh>
    <rPh sb="10" eb="11">
      <t>ブン</t>
    </rPh>
    <phoneticPr fontId="2"/>
  </si>
  <si>
    <t>お茶購入費</t>
    <rPh sb="1" eb="2">
      <t>チャ</t>
    </rPh>
    <rPh sb="2" eb="5">
      <t>コウニュウヒ</t>
    </rPh>
    <phoneticPr fontId="2"/>
  </si>
  <si>
    <t>日当（１，０００円×１０人）</t>
    <rPh sb="0" eb="2">
      <t>ニットウ</t>
    </rPh>
    <rPh sb="8" eb="9">
      <t>エン</t>
    </rPh>
    <rPh sb="12" eb="13">
      <t>ニン</t>
    </rPh>
    <phoneticPr fontId="2"/>
  </si>
  <si>
    <t>砂利購入費</t>
    <rPh sb="0" eb="2">
      <t>ジャリ</t>
    </rPh>
    <rPh sb="2" eb="5">
      <t>コウニュウヒ</t>
    </rPh>
    <phoneticPr fontId="2"/>
  </si>
  <si>
    <t>交付金の受け取り（国分）</t>
    <phoneticPr fontId="2"/>
  </si>
  <si>
    <t>日当（１，０００円×２５人）</t>
    <rPh sb="0" eb="2">
      <t>ニットウ</t>
    </rPh>
    <rPh sb="8" eb="9">
      <t>エン</t>
    </rPh>
    <rPh sb="12" eb="13">
      <t>ニン</t>
    </rPh>
    <phoneticPr fontId="2"/>
  </si>
  <si>
    <t>目地（モルタル）購入費</t>
    <rPh sb="0" eb="2">
      <t>メジ</t>
    </rPh>
    <rPh sb="8" eb="11">
      <t>コウニュウヒ</t>
    </rPh>
    <phoneticPr fontId="2"/>
  </si>
  <si>
    <t>日当（１，０００円×１３人）</t>
    <rPh sb="0" eb="2">
      <t>ニットウ</t>
    </rPh>
    <rPh sb="8" eb="9">
      <t>エン</t>
    </rPh>
    <rPh sb="12" eb="13">
      <t>ニン</t>
    </rPh>
    <phoneticPr fontId="2"/>
  </si>
  <si>
    <t>バックホウリース代（２台）</t>
    <rPh sb="8" eb="9">
      <t>ダイ</t>
    </rPh>
    <rPh sb="11" eb="12">
      <t>ダイ</t>
    </rPh>
    <phoneticPr fontId="2"/>
  </si>
  <si>
    <t>パソコンリース費用</t>
    <rPh sb="7" eb="9">
      <t>ヒヨウ</t>
    </rPh>
    <phoneticPr fontId="2"/>
  </si>
  <si>
    <t>利息</t>
    <rPh sb="0" eb="2">
      <t>リソク</t>
    </rPh>
    <phoneticPr fontId="2"/>
  </si>
  <si>
    <t>－</t>
    <phoneticPr fontId="2"/>
  </si>
  <si>
    <t>　3　外注費</t>
    <rPh sb="3" eb="6">
      <t>ガイチュウヒ</t>
    </rPh>
    <phoneticPr fontId="2"/>
  </si>
  <si>
    <t>　4　その他</t>
    <rPh sb="5" eb="6">
      <t>ホカ</t>
    </rPh>
    <phoneticPr fontId="2"/>
  </si>
  <si>
    <t>内　　容</t>
    <phoneticPr fontId="2"/>
  </si>
  <si>
    <t>分類</t>
    <phoneticPr fontId="2"/>
  </si>
  <si>
    <t>日付</t>
    <phoneticPr fontId="2"/>
  </si>
  <si>
    <t>領収書
番号</t>
    <phoneticPr fontId="2"/>
  </si>
  <si>
    <t>活動
実施日</t>
    <phoneticPr fontId="2"/>
  </si>
  <si>
    <t>備考</t>
    <phoneticPr fontId="2"/>
  </si>
  <si>
    <t>活動区分</t>
  </si>
  <si>
    <t>支出費目別金額</t>
    <phoneticPr fontId="2"/>
  </si>
  <si>
    <t>　1　日当</t>
    <phoneticPr fontId="2"/>
  </si>
  <si>
    <t>金額</t>
    <rPh sb="0" eb="2">
      <t>キンガク</t>
    </rPh>
    <phoneticPr fontId="2"/>
  </si>
  <si>
    <t>（円）</t>
    <phoneticPr fontId="2"/>
  </si>
  <si>
    <t>（様式第１－7号）（経理区分を１本化する場合）</t>
    <rPh sb="1" eb="3">
      <t>ヨウシキ</t>
    </rPh>
    <rPh sb="3" eb="4">
      <t>ダイ</t>
    </rPh>
    <rPh sb="7" eb="8">
      <t>ゴウ</t>
    </rPh>
    <rPh sb="10" eb="12">
      <t>ケイリ</t>
    </rPh>
    <rPh sb="12" eb="14">
      <t>クブン</t>
    </rPh>
    <rPh sb="16" eb="18">
      <t>ホンカ</t>
    </rPh>
    <rPh sb="20" eb="22">
      <t>バアイ</t>
    </rPh>
    <phoneticPr fontId="2"/>
  </si>
  <si>
    <t>（様式第１－7号）（経理区分を１本化しない場合）</t>
    <rPh sb="1" eb="3">
      <t>ヨウシキ</t>
    </rPh>
    <rPh sb="3" eb="4">
      <t>ダイ</t>
    </rPh>
    <rPh sb="7" eb="8">
      <t>ゴウ</t>
    </rPh>
    <phoneticPr fontId="2"/>
  </si>
  <si>
    <t>※活動区分には、様式第１－６号の「活動区分」と同じ項目にチェックをしてください。
　 なお、特例措置を適用した活動とは、実施要綱別紙１の第４の３、別紙２の第４の１の（３）及び２の（３）に基づき、活動要件又は活動内容の特例を適用し実施した活動になります。</t>
    <rPh sb="1" eb="3">
      <t>カツドウ</t>
    </rPh>
    <rPh sb="3" eb="5">
      <t>クブン</t>
    </rPh>
    <rPh sb="8" eb="10">
      <t>ヨウシキ</t>
    </rPh>
    <rPh sb="10" eb="11">
      <t>ダイ</t>
    </rPh>
    <rPh sb="14" eb="15">
      <t>ゴウ</t>
    </rPh>
    <rPh sb="17" eb="19">
      <t>カツドウ</t>
    </rPh>
    <rPh sb="19" eb="21">
      <t>クブン</t>
    </rPh>
    <rPh sb="25" eb="27">
      <t>コウモク</t>
    </rPh>
    <rPh sb="46" eb="48">
      <t>トクレイ</t>
    </rPh>
    <rPh sb="48" eb="50">
      <t>ソチ</t>
    </rPh>
    <rPh sb="51" eb="53">
      <t>テキヨウ</t>
    </rPh>
    <rPh sb="55" eb="57">
      <t>カツドウ</t>
    </rPh>
    <rPh sb="60" eb="62">
      <t>ジッシ</t>
    </rPh>
    <rPh sb="62" eb="64">
      <t>ヨウコウ</t>
    </rPh>
    <rPh sb="64" eb="66">
      <t>ベッシ</t>
    </rPh>
    <rPh sb="68" eb="69">
      <t>ダイ</t>
    </rPh>
    <rPh sb="73" eb="75">
      <t>ベッシ</t>
    </rPh>
    <rPh sb="77" eb="78">
      <t>ダイ</t>
    </rPh>
    <rPh sb="85" eb="86">
      <t>オヨ</t>
    </rPh>
    <rPh sb="93" eb="94">
      <t>モト</t>
    </rPh>
    <rPh sb="97" eb="99">
      <t>カツドウ</t>
    </rPh>
    <rPh sb="99" eb="101">
      <t>ヨウケン</t>
    </rPh>
    <rPh sb="101" eb="102">
      <t>マタ</t>
    </rPh>
    <rPh sb="103" eb="105">
      <t>カツドウ</t>
    </rPh>
    <rPh sb="105" eb="107">
      <t>ナイヨウ</t>
    </rPh>
    <rPh sb="108" eb="110">
      <t>トクレイ</t>
    </rPh>
    <rPh sb="111" eb="113">
      <t>テキヨウ</t>
    </rPh>
    <rPh sb="114" eb="116">
      <t>ジッシ</t>
    </rPh>
    <rPh sb="118" eb="120">
      <t>カツドウ</t>
    </rPh>
    <phoneticPr fontId="2"/>
  </si>
  <si>
    <t>農地維持
資源向上（長寿命化）
資源保全プラン</t>
    <rPh sb="0" eb="2">
      <t>ノウチ</t>
    </rPh>
    <rPh sb="2" eb="4">
      <t>イジ</t>
    </rPh>
    <rPh sb="5" eb="7">
      <t>シゲン</t>
    </rPh>
    <rPh sb="7" eb="9">
      <t>コウジョウ</t>
    </rPh>
    <rPh sb="10" eb="13">
      <t>チョウジュミョウ</t>
    </rPh>
    <rPh sb="13" eb="14">
      <t>カ</t>
    </rPh>
    <rPh sb="16" eb="18">
      <t>シゲン</t>
    </rPh>
    <rPh sb="18" eb="20">
      <t>ホゼン</t>
    </rPh>
    <phoneticPr fontId="2"/>
  </si>
  <si>
    <t>資源向上（共同）
広域化・体制強化
特例措置を適用した活動</t>
    <rPh sb="0" eb="2">
      <t>シゲン</t>
    </rPh>
    <rPh sb="2" eb="4">
      <t>コウジョウ</t>
    </rPh>
    <rPh sb="5" eb="7">
      <t>キョウドウ</t>
    </rPh>
    <phoneticPr fontId="2"/>
  </si>
  <si>
    <t>分類</t>
    <phoneticPr fontId="2"/>
  </si>
  <si>
    <t>内　　容</t>
    <phoneticPr fontId="2"/>
  </si>
  <si>
    <t>日付</t>
    <phoneticPr fontId="2"/>
  </si>
  <si>
    <t>　2　購入・リース費</t>
    <rPh sb="3" eb="5">
      <t>コウニュウ</t>
    </rPh>
    <rPh sb="9" eb="1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</si>
</sst>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&quot;月&quot;d&quot;日&quot;;@"/>
    <numFmt numFmtId="177" formatCode="#,##0_);[Red]\(#,##0\)"/>
    <numFmt numFmtId="178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i/>
      <sz val="11"/>
      <color indexed="12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i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i/>
      <sz val="12"/>
      <color rgb="FF0000FF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i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</cellStyleXfs>
  <cellXfs count="372">
    <xf numFmtId="0" fontId="0" fillId="0" borderId="0" xfId="0"/>
    <xf numFmtId="0" fontId="1" fillId="2" borderId="0" xfId="3" applyFill="1" applyBorder="1">
      <alignment vertical="center"/>
    </xf>
    <xf numFmtId="0" fontId="1" fillId="2" borderId="0" xfId="3" applyFill="1">
      <alignment vertical="center"/>
    </xf>
    <xf numFmtId="0" fontId="9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horizontal="right" vertical="center"/>
    </xf>
    <xf numFmtId="0" fontId="9" fillId="2" borderId="0" xfId="3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left" vertical="center"/>
    </xf>
    <xf numFmtId="0" fontId="9" fillId="2" borderId="0" xfId="3" applyFont="1" applyFill="1" applyBorder="1">
      <alignment vertical="center"/>
    </xf>
    <xf numFmtId="0" fontId="10" fillId="2" borderId="0" xfId="3" applyFont="1" applyFill="1" applyBorder="1" applyAlignment="1">
      <alignment vertical="center"/>
    </xf>
    <xf numFmtId="0" fontId="1" fillId="2" borderId="0" xfId="3" applyFill="1" applyBorder="1" applyAlignment="1">
      <alignment vertical="center"/>
    </xf>
    <xf numFmtId="0" fontId="1" fillId="2" borderId="1" xfId="3" applyFill="1" applyBorder="1">
      <alignment vertical="center"/>
    </xf>
    <xf numFmtId="0" fontId="0" fillId="2" borderId="2" xfId="0" applyFill="1" applyBorder="1"/>
    <xf numFmtId="0" fontId="0" fillId="2" borderId="0" xfId="0" applyFill="1" applyBorder="1"/>
    <xf numFmtId="0" fontId="0" fillId="2" borderId="0" xfId="0" applyFill="1"/>
    <xf numFmtId="176" fontId="1" fillId="2" borderId="3" xfId="0" applyNumberFormat="1" applyFont="1" applyFill="1" applyBorder="1" applyAlignment="1">
      <alignment horizontal="center" vertical="center"/>
    </xf>
    <xf numFmtId="177" fontId="1" fillId="2" borderId="3" xfId="1" applyNumberFormat="1" applyFont="1" applyFill="1" applyBorder="1" applyAlignment="1">
      <alignment horizontal="right" vertical="center" shrinkToFit="1"/>
    </xf>
    <xf numFmtId="177" fontId="1" fillId="2" borderId="4" xfId="1" applyNumberFormat="1" applyFont="1" applyFill="1" applyBorder="1" applyAlignment="1">
      <alignment horizontal="right" vertical="center"/>
    </xf>
    <xf numFmtId="177" fontId="1" fillId="2" borderId="5" xfId="1" applyNumberFormat="1" applyFont="1" applyFill="1" applyBorder="1" applyAlignment="1">
      <alignment horizontal="right" vertical="center"/>
    </xf>
    <xf numFmtId="177" fontId="1" fillId="2" borderId="6" xfId="1" applyNumberFormat="1" applyFont="1" applyFill="1" applyBorder="1" applyAlignment="1">
      <alignment horizontal="right" vertical="center"/>
    </xf>
    <xf numFmtId="177" fontId="1" fillId="2" borderId="7" xfId="1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176" fontId="1" fillId="2" borderId="10" xfId="0" applyNumberFormat="1" applyFont="1" applyFill="1" applyBorder="1" applyAlignment="1">
      <alignment horizontal="center" vertical="center"/>
    </xf>
    <xf numFmtId="177" fontId="1" fillId="2" borderId="10" xfId="1" applyNumberFormat="1" applyFont="1" applyFill="1" applyBorder="1" applyAlignment="1">
      <alignment horizontal="right" vertical="center"/>
    </xf>
    <xf numFmtId="177" fontId="1" fillId="2" borderId="11" xfId="1" applyNumberFormat="1" applyFont="1" applyFill="1" applyBorder="1" applyAlignment="1">
      <alignment horizontal="right" vertical="center"/>
    </xf>
    <xf numFmtId="177" fontId="1" fillId="2" borderId="12" xfId="1" applyNumberFormat="1" applyFont="1" applyFill="1" applyBorder="1" applyAlignment="1">
      <alignment horizontal="right" vertical="center"/>
    </xf>
    <xf numFmtId="177" fontId="1" fillId="2" borderId="13" xfId="1" applyNumberFormat="1" applyFont="1" applyFill="1" applyBorder="1" applyAlignment="1">
      <alignment horizontal="right" vertical="center"/>
    </xf>
    <xf numFmtId="177" fontId="1" fillId="2" borderId="14" xfId="1" applyNumberFormat="1" applyFont="1" applyFill="1" applyBorder="1" applyAlignment="1">
      <alignment horizontal="right" vertical="center"/>
    </xf>
    <xf numFmtId="56" fontId="1" fillId="2" borderId="9" xfId="0" applyNumberFormat="1" applyFont="1" applyFill="1" applyBorder="1" applyAlignment="1">
      <alignment horizontal="center" vertical="center"/>
    </xf>
    <xf numFmtId="177" fontId="1" fillId="2" borderId="15" xfId="1" applyNumberFormat="1" applyFont="1" applyFill="1" applyBorder="1" applyAlignment="1">
      <alignment vertical="center"/>
    </xf>
    <xf numFmtId="177" fontId="1" fillId="2" borderId="16" xfId="1" applyNumberFormat="1" applyFont="1" applyFill="1" applyBorder="1" applyAlignment="1">
      <alignment vertical="center"/>
    </xf>
    <xf numFmtId="177" fontId="1" fillId="2" borderId="17" xfId="1" applyNumberFormat="1" applyFont="1" applyFill="1" applyBorder="1" applyAlignment="1">
      <alignment vertical="center"/>
    </xf>
    <xf numFmtId="177" fontId="1" fillId="2" borderId="18" xfId="1" applyNumberFormat="1" applyFont="1" applyFill="1" applyBorder="1" applyAlignment="1">
      <alignment vertical="center"/>
    </xf>
    <xf numFmtId="177" fontId="1" fillId="2" borderId="19" xfId="1" applyNumberFormat="1" applyFont="1" applyFill="1" applyBorder="1" applyAlignment="1">
      <alignment vertical="center"/>
    </xf>
    <xf numFmtId="177" fontId="1" fillId="2" borderId="20" xfId="1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38" fontId="7" fillId="2" borderId="0" xfId="1" applyFont="1" applyFill="1" applyBorder="1" applyAlignment="1">
      <alignment vertical="center"/>
    </xf>
    <xf numFmtId="38" fontId="1" fillId="2" borderId="0" xfId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11" fillId="2" borderId="0" xfId="4" applyFont="1" applyFill="1"/>
    <xf numFmtId="176" fontId="11" fillId="2" borderId="0" xfId="4" applyNumberFormat="1" applyFont="1" applyFill="1" applyBorder="1" applyAlignment="1">
      <alignment horizontal="left" vertical="center"/>
    </xf>
    <xf numFmtId="0" fontId="12" fillId="2" borderId="0" xfId="4" applyFont="1" applyFill="1" applyBorder="1" applyAlignment="1">
      <alignment horizontal="center" vertical="center" textRotation="255" wrapText="1"/>
    </xf>
    <xf numFmtId="0" fontId="15" fillId="2" borderId="0" xfId="4" applyFont="1" applyFill="1" applyBorder="1" applyAlignment="1">
      <alignment horizontal="center" vertical="center" textRotation="255" wrapText="1"/>
    </xf>
    <xf numFmtId="177" fontId="11" fillId="2" borderId="0" xfId="4" applyNumberFormat="1" applyFont="1" applyFill="1" applyBorder="1" applyAlignment="1">
      <alignment horizontal="right"/>
    </xf>
    <xf numFmtId="3" fontId="15" fillId="2" borderId="0" xfId="4" applyNumberFormat="1" applyFont="1" applyFill="1" applyBorder="1" applyAlignment="1">
      <alignment horizontal="right" vertical="center" wrapText="1"/>
    </xf>
    <xf numFmtId="177" fontId="11" fillId="2" borderId="0" xfId="4" applyNumberFormat="1" applyFont="1" applyFill="1" applyBorder="1" applyAlignment="1">
      <alignment horizontal="right" vertical="center"/>
    </xf>
    <xf numFmtId="177" fontId="15" fillId="2" borderId="0" xfId="4" applyNumberFormat="1" applyFont="1" applyFill="1" applyBorder="1" applyAlignment="1">
      <alignment horizontal="right" vertical="center"/>
    </xf>
    <xf numFmtId="0" fontId="11" fillId="2" borderId="0" xfId="4" applyFont="1" applyFill="1" applyBorder="1"/>
    <xf numFmtId="176" fontId="11" fillId="2" borderId="0" xfId="4" applyNumberFormat="1" applyFont="1" applyFill="1" applyBorder="1" applyAlignment="1">
      <alignment horizontal="center" vertical="center" shrinkToFit="1"/>
    </xf>
    <xf numFmtId="177" fontId="15" fillId="2" borderId="0" xfId="4" applyNumberFormat="1" applyFont="1" applyFill="1" applyBorder="1" applyAlignment="1">
      <alignment vertical="center"/>
    </xf>
    <xf numFmtId="177" fontId="15" fillId="2" borderId="0" xfId="2" applyNumberFormat="1" applyFont="1" applyFill="1" applyBorder="1" applyAlignment="1">
      <alignment horizontal="right" vertical="center"/>
    </xf>
    <xf numFmtId="0" fontId="11" fillId="2" borderId="0" xfId="4" applyFont="1" applyFill="1" applyBorder="1" applyAlignment="1">
      <alignment vertical="center"/>
    </xf>
    <xf numFmtId="0" fontId="5" fillId="2" borderId="0" xfId="5" applyFont="1" applyFill="1"/>
    <xf numFmtId="0" fontId="1" fillId="2" borderId="0" xfId="5" applyFont="1" applyFill="1" applyAlignment="1">
      <alignment vertical="center"/>
    </xf>
    <xf numFmtId="0" fontId="4" fillId="2" borderId="0" xfId="5" applyFont="1" applyFill="1" applyAlignment="1">
      <alignment vertical="center"/>
    </xf>
    <xf numFmtId="0" fontId="5" fillId="2" borderId="0" xfId="5" applyFont="1" applyFill="1" applyAlignment="1">
      <alignment vertical="center"/>
    </xf>
    <xf numFmtId="0" fontId="5" fillId="2" borderId="0" xfId="5" applyFont="1" applyFill="1" applyBorder="1"/>
    <xf numFmtId="0" fontId="4" fillId="2" borderId="0" xfId="5" applyFont="1" applyFill="1"/>
    <xf numFmtId="0" fontId="8" fillId="2" borderId="11" xfId="5" applyFont="1" applyFill="1" applyBorder="1" applyAlignment="1">
      <alignment horizontal="center" vertical="center" shrinkToFit="1"/>
    </xf>
    <xf numFmtId="0" fontId="4" fillId="2" borderId="0" xfId="5" applyFont="1" applyFill="1" applyBorder="1"/>
    <xf numFmtId="0" fontId="8" fillId="2" borderId="14" xfId="5" applyFont="1" applyFill="1" applyBorder="1" applyAlignment="1">
      <alignment horizontal="left" vertical="center"/>
    </xf>
    <xf numFmtId="0" fontId="8" fillId="2" borderId="24" xfId="5" applyFont="1" applyFill="1" applyBorder="1" applyAlignment="1">
      <alignment horizontal="left" vertical="center"/>
    </xf>
    <xf numFmtId="0" fontId="8" fillId="2" borderId="13" xfId="5" applyFont="1" applyFill="1" applyBorder="1" applyAlignment="1">
      <alignment horizontal="left" vertical="center"/>
    </xf>
    <xf numFmtId="0" fontId="8" fillId="2" borderId="4" xfId="5" applyFont="1" applyFill="1" applyBorder="1" applyAlignment="1">
      <alignment horizontal="center" vertical="center" shrinkToFit="1"/>
    </xf>
    <xf numFmtId="0" fontId="1" fillId="2" borderId="0" xfId="5" applyFill="1"/>
    <xf numFmtId="0" fontId="6" fillId="2" borderId="0" xfId="5" applyFont="1" applyFill="1" applyAlignment="1">
      <alignment vertical="center"/>
    </xf>
    <xf numFmtId="0" fontId="1" fillId="2" borderId="0" xfId="5" applyFill="1" applyAlignment="1">
      <alignment vertical="center"/>
    </xf>
    <xf numFmtId="0" fontId="1" fillId="2" borderId="0" xfId="5" applyFill="1" applyBorder="1"/>
    <xf numFmtId="0" fontId="11" fillId="2" borderId="0" xfId="0" applyFont="1" applyFill="1"/>
    <xf numFmtId="0" fontId="8" fillId="2" borderId="11" xfId="5" applyFont="1" applyFill="1" applyBorder="1" applyAlignment="1">
      <alignment horizontal="left" vertical="center"/>
    </xf>
    <xf numFmtId="0" fontId="10" fillId="2" borderId="25" xfId="3" applyFont="1" applyFill="1" applyBorder="1" applyAlignment="1">
      <alignment horizontal="center" vertical="center"/>
    </xf>
    <xf numFmtId="176" fontId="16" fillId="2" borderId="0" xfId="4" applyNumberFormat="1" applyFont="1" applyFill="1" applyBorder="1" applyAlignment="1">
      <alignment horizontal="left" vertical="center"/>
    </xf>
    <xf numFmtId="0" fontId="17" fillId="2" borderId="0" xfId="4" applyFont="1" applyFill="1" applyBorder="1" applyAlignment="1">
      <alignment horizontal="center" vertical="center" textRotation="255" wrapText="1"/>
    </xf>
    <xf numFmtId="176" fontId="0" fillId="2" borderId="3" xfId="0" applyNumberFormat="1" applyFont="1" applyFill="1" applyBorder="1" applyAlignment="1">
      <alignment horizontal="center" vertical="center"/>
    </xf>
    <xf numFmtId="176" fontId="0" fillId="2" borderId="26" xfId="0" applyNumberFormat="1" applyFont="1" applyFill="1" applyBorder="1" applyAlignment="1">
      <alignment horizontal="center" vertical="center"/>
    </xf>
    <xf numFmtId="176" fontId="0" fillId="2" borderId="11" xfId="0" applyNumberFormat="1" applyFont="1" applyFill="1" applyBorder="1" applyAlignment="1">
      <alignment horizontal="center" vertical="center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177" fontId="1" fillId="2" borderId="3" xfId="1" applyNumberFormat="1" applyFont="1" applyFill="1" applyBorder="1" applyAlignment="1">
      <alignment horizontal="right" vertical="center" shrinkToFit="1"/>
    </xf>
    <xf numFmtId="177" fontId="1" fillId="2" borderId="4" xfId="1" applyNumberFormat="1" applyFont="1" applyFill="1" applyBorder="1" applyAlignment="1">
      <alignment horizontal="right" vertical="center"/>
    </xf>
    <xf numFmtId="177" fontId="1" fillId="2" borderId="5" xfId="1" applyNumberFormat="1" applyFont="1" applyFill="1" applyBorder="1" applyAlignment="1">
      <alignment horizontal="right" vertical="center"/>
    </xf>
    <xf numFmtId="177" fontId="1" fillId="2" borderId="6" xfId="1" applyNumberFormat="1" applyFont="1" applyFill="1" applyBorder="1" applyAlignment="1">
      <alignment horizontal="right" vertical="center"/>
    </xf>
    <xf numFmtId="177" fontId="1" fillId="2" borderId="7" xfId="1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center" vertical="center"/>
    </xf>
    <xf numFmtId="177" fontId="1" fillId="2" borderId="27" xfId="1" applyNumberFormat="1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56" fontId="0" fillId="2" borderId="11" xfId="0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56" fontId="1" fillId="2" borderId="4" xfId="0" applyNumberFormat="1" applyFont="1" applyFill="1" applyBorder="1" applyAlignment="1">
      <alignment vertical="center"/>
    </xf>
    <xf numFmtId="0" fontId="0" fillId="2" borderId="4" xfId="0" applyFont="1" applyFill="1" applyBorder="1" applyAlignment="1">
      <alignment horizontal="center" vertical="center"/>
    </xf>
    <xf numFmtId="177" fontId="1" fillId="2" borderId="11" xfId="1" applyNumberFormat="1" applyFont="1" applyFill="1" applyBorder="1" applyAlignment="1">
      <alignment horizontal="right" vertical="center"/>
    </xf>
    <xf numFmtId="177" fontId="1" fillId="2" borderId="14" xfId="1" applyNumberFormat="1" applyFont="1" applyFill="1" applyBorder="1" applyAlignment="1">
      <alignment horizontal="right" vertical="center"/>
    </xf>
    <xf numFmtId="177" fontId="1" fillId="2" borderId="13" xfId="1" applyNumberFormat="1" applyFont="1" applyFill="1" applyBorder="1" applyAlignment="1">
      <alignment horizontal="right" vertical="center"/>
    </xf>
    <xf numFmtId="0" fontId="9" fillId="2" borderId="0" xfId="3" applyFont="1" applyFill="1" applyBorder="1" applyAlignment="1"/>
    <xf numFmtId="0" fontId="1" fillId="2" borderId="0" xfId="3" applyFont="1" applyFill="1" applyBorder="1">
      <alignment vertical="center"/>
    </xf>
    <xf numFmtId="0" fontId="1" fillId="2" borderId="0" xfId="3" applyFont="1" applyFill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0" applyFont="1" applyFill="1"/>
    <xf numFmtId="0" fontId="1" fillId="2" borderId="0" xfId="0" applyFont="1" applyFill="1" applyBorder="1" applyAlignment="1">
      <alignment horizontal="center" vertical="center"/>
    </xf>
    <xf numFmtId="38" fontId="13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5" applyFont="1" applyFill="1"/>
    <xf numFmtId="0" fontId="11" fillId="2" borderId="0" xfId="4" applyFont="1" applyFill="1" applyBorder="1" applyAlignment="1">
      <alignment horizontal="center" vertical="center"/>
    </xf>
    <xf numFmtId="38" fontId="1" fillId="2" borderId="0" xfId="1" applyFont="1" applyFill="1" applyBorder="1" applyAlignment="1">
      <alignment vertical="center"/>
    </xf>
    <xf numFmtId="0" fontId="10" fillId="2" borderId="25" xfId="3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left"/>
    </xf>
    <xf numFmtId="0" fontId="1" fillId="2" borderId="1" xfId="3" applyFont="1" applyFill="1" applyBorder="1">
      <alignment vertical="center"/>
    </xf>
    <xf numFmtId="176" fontId="1" fillId="2" borderId="28" xfId="0" applyNumberFormat="1" applyFont="1" applyFill="1" applyBorder="1" applyAlignment="1">
      <alignment horizontal="center" vertical="center"/>
    </xf>
    <xf numFmtId="3" fontId="12" fillId="2" borderId="0" xfId="4" applyNumberFormat="1" applyFont="1" applyFill="1" applyBorder="1" applyAlignment="1">
      <alignment horizontal="right" vertical="center" wrapText="1"/>
    </xf>
    <xf numFmtId="177" fontId="12" fillId="2" borderId="0" xfId="4" applyNumberFormat="1" applyFont="1" applyFill="1" applyBorder="1" applyAlignment="1">
      <alignment vertical="center"/>
    </xf>
    <xf numFmtId="177" fontId="11" fillId="2" borderId="0" xfId="4" applyNumberFormat="1" applyFont="1" applyFill="1" applyBorder="1" applyAlignment="1">
      <alignment horizontal="right" vertical="center" shrinkToFit="1" readingOrder="1"/>
    </xf>
    <xf numFmtId="0" fontId="10" fillId="2" borderId="25" xfId="3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177" fontId="1" fillId="2" borderId="38" xfId="1" applyNumberFormat="1" applyFont="1" applyFill="1" applyBorder="1" applyAlignment="1">
      <alignment horizontal="right" vertical="center"/>
    </xf>
    <xf numFmtId="0" fontId="14" fillId="2" borderId="0" xfId="4" applyFont="1" applyFill="1" applyBorder="1" applyAlignment="1">
      <alignment vertical="center" wrapText="1" shrinkToFit="1" readingOrder="1"/>
    </xf>
    <xf numFmtId="0" fontId="8" fillId="2" borderId="0" xfId="5" applyFont="1" applyFill="1" applyBorder="1" applyAlignment="1">
      <alignment vertical="center" wrapText="1"/>
    </xf>
    <xf numFmtId="0" fontId="8" fillId="2" borderId="0" xfId="5" applyFont="1" applyFill="1" applyBorder="1" applyAlignment="1">
      <alignment horizontal="left" vertical="center" wrapText="1"/>
    </xf>
    <xf numFmtId="177" fontId="11" fillId="2" borderId="0" xfId="4" applyNumberFormat="1" applyFont="1" applyFill="1" applyBorder="1" applyAlignment="1">
      <alignment horizontal="center" vertical="center" shrinkToFit="1" readingOrder="1"/>
    </xf>
    <xf numFmtId="0" fontId="8" fillId="2" borderId="0" xfId="5" applyFont="1" applyFill="1" applyBorder="1" applyAlignment="1">
      <alignment horizontal="left" vertical="center"/>
    </xf>
    <xf numFmtId="176" fontId="1" fillId="2" borderId="3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left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horizontal="left" vertical="center"/>
    </xf>
    <xf numFmtId="0" fontId="0" fillId="2" borderId="25" xfId="0" applyFont="1" applyFill="1" applyBorder="1" applyAlignment="1">
      <alignment horizontal="left" vertical="top" wrapText="1"/>
    </xf>
    <xf numFmtId="0" fontId="0" fillId="2" borderId="8" xfId="0" applyFont="1" applyFill="1" applyBorder="1" applyAlignment="1">
      <alignment vertical="center" wrapText="1"/>
    </xf>
    <xf numFmtId="0" fontId="1" fillId="2" borderId="66" xfId="0" applyNumberFormat="1" applyFont="1" applyFill="1" applyBorder="1" applyAlignment="1">
      <alignment horizontal="left" vertical="center"/>
    </xf>
    <xf numFmtId="177" fontId="1" fillId="2" borderId="70" xfId="1" applyNumberFormat="1" applyFont="1" applyFill="1" applyBorder="1" applyAlignment="1">
      <alignment horizontal="right" vertical="center"/>
    </xf>
    <xf numFmtId="177" fontId="1" fillId="2" borderId="71" xfId="1" applyNumberFormat="1" applyFont="1" applyFill="1" applyBorder="1" applyAlignment="1">
      <alignment horizontal="right" vertical="center"/>
    </xf>
    <xf numFmtId="0" fontId="1" fillId="2" borderId="67" xfId="0" applyNumberFormat="1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>
      <alignment vertical="center"/>
    </xf>
    <xf numFmtId="0" fontId="0" fillId="2" borderId="0" xfId="0" applyNumberFormat="1" applyFont="1" applyFill="1" applyBorder="1" applyAlignment="1">
      <alignment vertical="center"/>
    </xf>
    <xf numFmtId="176" fontId="1" fillId="2" borderId="67" xfId="0" applyNumberFormat="1" applyFont="1" applyFill="1" applyBorder="1" applyAlignment="1">
      <alignment horizontal="center" vertical="center"/>
    </xf>
    <xf numFmtId="177" fontId="1" fillId="2" borderId="38" xfId="1" applyNumberFormat="1" applyFont="1" applyFill="1" applyBorder="1" applyAlignment="1">
      <alignment vertical="center"/>
    </xf>
    <xf numFmtId="0" fontId="1" fillId="2" borderId="72" xfId="0" applyFont="1" applyFill="1" applyBorder="1" applyAlignment="1">
      <alignment vertical="center"/>
    </xf>
    <xf numFmtId="0" fontId="1" fillId="2" borderId="73" xfId="0" applyFont="1" applyFill="1" applyBorder="1" applyAlignment="1">
      <alignment vertical="center"/>
    </xf>
    <xf numFmtId="176" fontId="1" fillId="2" borderId="66" xfId="0" applyNumberFormat="1" applyFont="1" applyFill="1" applyBorder="1" applyAlignment="1">
      <alignment horizontal="center" vertical="center"/>
    </xf>
    <xf numFmtId="177" fontId="1" fillId="2" borderId="71" xfId="1" applyNumberFormat="1" applyFont="1" applyFill="1" applyBorder="1" applyAlignment="1">
      <alignment vertical="center"/>
    </xf>
    <xf numFmtId="0" fontId="1" fillId="2" borderId="0" xfId="0" applyFont="1" applyFill="1" applyBorder="1"/>
    <xf numFmtId="0" fontId="1" fillId="2" borderId="0" xfId="0" applyNumberFormat="1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left" vertical="center"/>
    </xf>
    <xf numFmtId="0" fontId="1" fillId="2" borderId="36" xfId="0" applyFont="1" applyFill="1" applyBorder="1" applyAlignment="1">
      <alignment vertical="center"/>
    </xf>
    <xf numFmtId="0" fontId="0" fillId="2" borderId="37" xfId="0" applyFont="1" applyFill="1" applyBorder="1" applyAlignment="1">
      <alignment horizontal="left" vertical="top" wrapText="1"/>
    </xf>
    <xf numFmtId="0" fontId="1" fillId="2" borderId="37" xfId="0" applyFont="1" applyFill="1" applyBorder="1" applyAlignment="1">
      <alignment vertical="center"/>
    </xf>
    <xf numFmtId="0" fontId="0" fillId="2" borderId="64" xfId="0" applyFont="1" applyFill="1" applyBorder="1" applyAlignment="1">
      <alignment vertical="center" wrapText="1"/>
    </xf>
    <xf numFmtId="0" fontId="0" fillId="2" borderId="24" xfId="0" applyFont="1" applyFill="1" applyBorder="1" applyAlignment="1">
      <alignment horizontal="left" vertical="top" wrapText="1"/>
    </xf>
    <xf numFmtId="0" fontId="1" fillId="2" borderId="24" xfId="0" applyFont="1" applyFill="1" applyBorder="1" applyAlignment="1">
      <alignment vertical="center"/>
    </xf>
    <xf numFmtId="0" fontId="1" fillId="2" borderId="76" xfId="0" applyFont="1" applyFill="1" applyBorder="1" applyAlignment="1">
      <alignment vertical="center"/>
    </xf>
    <xf numFmtId="0" fontId="0" fillId="2" borderId="9" xfId="0" applyFont="1" applyFill="1" applyBorder="1" applyAlignment="1">
      <alignment vertical="center" wrapText="1"/>
    </xf>
    <xf numFmtId="0" fontId="4" fillId="2" borderId="0" xfId="5" applyFont="1" applyFill="1" applyAlignment="1">
      <alignment vertical="center"/>
    </xf>
    <xf numFmtId="0" fontId="5" fillId="2" borderId="0" xfId="5" applyFont="1" applyFill="1" applyAlignment="1">
      <alignment vertical="center"/>
    </xf>
    <xf numFmtId="0" fontId="0" fillId="2" borderId="0" xfId="5" applyFont="1" applyFill="1" applyAlignment="1">
      <alignment vertical="center"/>
    </xf>
    <xf numFmtId="0" fontId="5" fillId="2" borderId="0" xfId="5" applyFont="1" applyFill="1" applyAlignment="1"/>
    <xf numFmtId="176" fontId="1" fillId="2" borderId="4" xfId="0" applyNumberFormat="1" applyFont="1" applyFill="1" applyBorder="1" applyAlignment="1">
      <alignment vertical="center"/>
    </xf>
    <xf numFmtId="176" fontId="1" fillId="2" borderId="66" xfId="0" applyNumberFormat="1" applyFont="1" applyFill="1" applyBorder="1" applyAlignment="1">
      <alignment vertical="center"/>
    </xf>
    <xf numFmtId="0" fontId="1" fillId="2" borderId="5" xfId="0" applyNumberFormat="1" applyFont="1" applyFill="1" applyBorder="1" applyAlignment="1">
      <alignment vertical="center"/>
    </xf>
    <xf numFmtId="0" fontId="1" fillId="2" borderId="12" xfId="0" applyNumberFormat="1" applyFont="1" applyFill="1" applyBorder="1" applyAlignment="1">
      <alignment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" fillId="2" borderId="51" xfId="0" applyNumberFormat="1" applyFont="1" applyFill="1" applyBorder="1" applyAlignment="1">
      <alignment vertical="center"/>
    </xf>
    <xf numFmtId="178" fontId="1" fillId="2" borderId="3" xfId="1" applyNumberFormat="1" applyFont="1" applyFill="1" applyBorder="1" applyAlignment="1">
      <alignment horizontal="right" vertical="center" shrinkToFit="1"/>
    </xf>
    <xf numFmtId="178" fontId="1" fillId="2" borderId="4" xfId="1" applyNumberFormat="1" applyFont="1" applyFill="1" applyBorder="1" applyAlignment="1">
      <alignment horizontal="right" vertical="center"/>
    </xf>
    <xf numFmtId="178" fontId="1" fillId="2" borderId="5" xfId="1" applyNumberFormat="1" applyFont="1" applyFill="1" applyBorder="1" applyAlignment="1">
      <alignment horizontal="right" vertical="center"/>
    </xf>
    <xf numFmtId="178" fontId="1" fillId="2" borderId="10" xfId="1" applyNumberFormat="1" applyFont="1" applyFill="1" applyBorder="1" applyAlignment="1">
      <alignment horizontal="right" vertical="center"/>
    </xf>
    <xf numFmtId="178" fontId="1" fillId="2" borderId="66" xfId="1" applyNumberFormat="1" applyFont="1" applyFill="1" applyBorder="1" applyAlignment="1">
      <alignment horizontal="right" vertical="center"/>
    </xf>
    <xf numFmtId="178" fontId="1" fillId="2" borderId="12" xfId="1" applyNumberFormat="1" applyFont="1" applyFill="1" applyBorder="1" applyAlignment="1">
      <alignment horizontal="right" vertical="center"/>
    </xf>
    <xf numFmtId="178" fontId="1" fillId="2" borderId="10" xfId="0" applyNumberFormat="1" applyFont="1" applyFill="1" applyBorder="1" applyAlignment="1">
      <alignment horizontal="right" vertical="center"/>
    </xf>
    <xf numFmtId="178" fontId="1" fillId="2" borderId="66" xfId="0" applyNumberFormat="1" applyFont="1" applyFill="1" applyBorder="1" applyAlignment="1">
      <alignment horizontal="right" vertical="center"/>
    </xf>
    <xf numFmtId="178" fontId="1" fillId="2" borderId="28" xfId="0" applyNumberFormat="1" applyFont="1" applyFill="1" applyBorder="1" applyAlignment="1">
      <alignment horizontal="right" vertical="center"/>
    </xf>
    <xf numFmtId="178" fontId="1" fillId="2" borderId="67" xfId="0" applyNumberFormat="1" applyFont="1" applyFill="1" applyBorder="1" applyAlignment="1">
      <alignment horizontal="right" vertical="center"/>
    </xf>
    <xf numFmtId="178" fontId="1" fillId="2" borderId="51" xfId="1" applyNumberFormat="1" applyFont="1" applyFill="1" applyBorder="1" applyAlignment="1">
      <alignment horizontal="right" vertical="center"/>
    </xf>
    <xf numFmtId="178" fontId="1" fillId="2" borderId="3" xfId="1" applyNumberFormat="1" applyFont="1" applyFill="1" applyBorder="1" applyAlignment="1">
      <alignment horizontal="right" vertical="center"/>
    </xf>
    <xf numFmtId="178" fontId="1" fillId="2" borderId="3" xfId="0" applyNumberFormat="1" applyFont="1" applyFill="1" applyBorder="1" applyAlignment="1">
      <alignment vertical="center"/>
    </xf>
    <xf numFmtId="178" fontId="1" fillId="2" borderId="10" xfId="0" applyNumberFormat="1" applyFont="1" applyFill="1" applyBorder="1" applyAlignment="1">
      <alignment horizontal="center" vertical="center"/>
    </xf>
    <xf numFmtId="178" fontId="1" fillId="2" borderId="28" xfId="0" applyNumberFormat="1" applyFont="1" applyFill="1" applyBorder="1" applyAlignment="1">
      <alignment horizontal="center" vertical="center"/>
    </xf>
    <xf numFmtId="178" fontId="1" fillId="2" borderId="10" xfId="1" applyNumberFormat="1" applyFont="1" applyFill="1" applyBorder="1" applyAlignment="1">
      <alignment horizontal="right" vertical="center" shrinkToFit="1"/>
    </xf>
    <xf numFmtId="178" fontId="1" fillId="2" borderId="28" xfId="1" applyNumberFormat="1" applyFont="1" applyFill="1" applyBorder="1" applyAlignment="1">
      <alignment horizontal="right" vertical="center" shrinkToFit="1"/>
    </xf>
    <xf numFmtId="178" fontId="1" fillId="2" borderId="67" xfId="1" applyNumberFormat="1" applyFont="1" applyFill="1" applyBorder="1" applyAlignment="1">
      <alignment horizontal="right" vertical="center"/>
    </xf>
    <xf numFmtId="177" fontId="1" fillId="0" borderId="5" xfId="1" applyNumberFormat="1" applyFont="1" applyFill="1" applyBorder="1" applyAlignment="1">
      <alignment horizontal="right" vertical="center"/>
    </xf>
    <xf numFmtId="178" fontId="0" fillId="2" borderId="31" xfId="0" applyNumberFormat="1" applyFont="1" applyFill="1" applyBorder="1" applyAlignment="1">
      <alignment horizontal="center" vertical="center"/>
    </xf>
    <xf numFmtId="176" fontId="0" fillId="2" borderId="49" xfId="0" applyNumberFormat="1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178" fontId="0" fillId="2" borderId="34" xfId="0" applyNumberFormat="1" applyFont="1" applyFill="1" applyBorder="1" applyAlignment="1">
      <alignment horizontal="center" vertical="center"/>
    </xf>
    <xf numFmtId="176" fontId="0" fillId="2" borderId="68" xfId="0" applyNumberFormat="1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0" fillId="2" borderId="39" xfId="0" applyFont="1" applyFill="1" applyBorder="1" applyAlignment="1">
      <alignment vertical="center"/>
    </xf>
    <xf numFmtId="0" fontId="0" fillId="2" borderId="40" xfId="0" applyFont="1" applyFill="1" applyBorder="1" applyAlignment="1">
      <alignment vertical="center"/>
    </xf>
    <xf numFmtId="0" fontId="0" fillId="2" borderId="41" xfId="0" applyFont="1" applyFill="1" applyBorder="1" applyAlignment="1">
      <alignment vertical="center"/>
    </xf>
    <xf numFmtId="176" fontId="0" fillId="2" borderId="10" xfId="0" applyNumberFormat="1" applyFont="1" applyFill="1" applyBorder="1" applyAlignment="1">
      <alignment horizontal="center" vertical="center"/>
    </xf>
    <xf numFmtId="0" fontId="0" fillId="2" borderId="66" xfId="0" applyNumberFormat="1" applyFont="1" applyFill="1" applyBorder="1" applyAlignment="1">
      <alignment horizontal="left" vertical="center"/>
    </xf>
    <xf numFmtId="176" fontId="0" fillId="2" borderId="28" xfId="0" applyNumberFormat="1" applyFont="1" applyFill="1" applyBorder="1" applyAlignment="1">
      <alignment horizontal="center" vertical="center"/>
    </xf>
    <xf numFmtId="0" fontId="0" fillId="2" borderId="67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0" fillId="2" borderId="25" xfId="3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 wrapText="1" shrinkToFit="1"/>
    </xf>
    <xf numFmtId="0" fontId="1" fillId="2" borderId="58" xfId="0" applyFont="1" applyFill="1" applyBorder="1" applyAlignment="1">
      <alignment horizontal="center" vertical="center" shrinkToFit="1"/>
    </xf>
    <xf numFmtId="0" fontId="1" fillId="2" borderId="59" xfId="0" applyFont="1" applyFill="1" applyBorder="1" applyAlignment="1">
      <alignment horizontal="center" vertical="center" shrinkToFit="1"/>
    </xf>
    <xf numFmtId="0" fontId="1" fillId="2" borderId="57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36" xfId="0" applyFont="1" applyFill="1" applyBorder="1" applyAlignment="1">
      <alignment horizontal="center" vertical="center" wrapText="1" shrinkToFit="1"/>
    </xf>
    <xf numFmtId="0" fontId="1" fillId="2" borderId="54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0" fillId="2" borderId="55" xfId="0" applyFont="1" applyFill="1" applyBorder="1" applyAlignment="1">
      <alignment horizontal="center" vertical="center" wrapText="1"/>
    </xf>
    <xf numFmtId="0" fontId="0" fillId="2" borderId="63" xfId="0" applyFont="1" applyFill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center" vertical="center" wrapText="1"/>
    </xf>
    <xf numFmtId="0" fontId="0" fillId="2" borderId="69" xfId="0" applyFont="1" applyFill="1" applyBorder="1" applyAlignment="1">
      <alignment horizontal="center" vertical="center" wrapText="1"/>
    </xf>
    <xf numFmtId="0" fontId="0" fillId="2" borderId="42" xfId="0" applyFont="1" applyFill="1" applyBorder="1" applyAlignment="1">
      <alignment horizontal="center" vertical="center" wrapText="1"/>
    </xf>
    <xf numFmtId="0" fontId="0" fillId="2" borderId="64" xfId="0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/>
    </xf>
    <xf numFmtId="0" fontId="11" fillId="2" borderId="14" xfId="4" applyFont="1" applyFill="1" applyBorder="1" applyAlignment="1">
      <alignment horizontal="center" vertical="center" shrinkToFit="1"/>
    </xf>
    <xf numFmtId="0" fontId="11" fillId="2" borderId="13" xfId="4" applyFont="1" applyFill="1" applyBorder="1" applyAlignment="1">
      <alignment horizontal="center" vertical="center" shrinkToFit="1"/>
    </xf>
    <xf numFmtId="0" fontId="14" fillId="2" borderId="14" xfId="4" applyFont="1" applyFill="1" applyBorder="1" applyAlignment="1">
      <alignment horizontal="center" vertical="center" wrapText="1" shrinkToFit="1" readingOrder="1"/>
    </xf>
    <xf numFmtId="0" fontId="14" fillId="2" borderId="13" xfId="4" applyFont="1" applyFill="1" applyBorder="1" applyAlignment="1">
      <alignment horizontal="center" vertical="center" shrinkToFit="1" readingOrder="1"/>
    </xf>
    <xf numFmtId="0" fontId="1" fillId="2" borderId="67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177" fontId="11" fillId="2" borderId="14" xfId="4" applyNumberFormat="1" applyFont="1" applyFill="1" applyBorder="1" applyAlignment="1">
      <alignment horizontal="right" vertical="center" shrinkToFit="1" readingOrder="1"/>
    </xf>
    <xf numFmtId="177" fontId="11" fillId="2" borderId="13" xfId="4" applyNumberFormat="1" applyFont="1" applyFill="1" applyBorder="1" applyAlignment="1">
      <alignment horizontal="right" vertical="center" shrinkToFit="1" readingOrder="1"/>
    </xf>
    <xf numFmtId="0" fontId="11" fillId="2" borderId="47" xfId="4" applyFont="1" applyFill="1" applyBorder="1" applyAlignment="1">
      <alignment horizontal="center" vertical="center" shrinkToFit="1"/>
    </xf>
    <xf numFmtId="0" fontId="11" fillId="2" borderId="29" xfId="4" applyFont="1" applyFill="1" applyBorder="1" applyAlignment="1">
      <alignment horizontal="center" vertical="center" shrinkToFit="1"/>
    </xf>
    <xf numFmtId="177" fontId="11" fillId="2" borderId="47" xfId="4" applyNumberFormat="1" applyFont="1" applyFill="1" applyBorder="1" applyAlignment="1">
      <alignment horizontal="right" vertical="center" shrinkToFit="1" readingOrder="1"/>
    </xf>
    <xf numFmtId="177" fontId="11" fillId="2" borderId="29" xfId="4" applyNumberFormat="1" applyFont="1" applyFill="1" applyBorder="1" applyAlignment="1">
      <alignment horizontal="right" vertical="center" shrinkToFit="1" readingOrder="1"/>
    </xf>
    <xf numFmtId="0" fontId="11" fillId="2" borderId="44" xfId="4" applyFont="1" applyFill="1" applyBorder="1" applyAlignment="1">
      <alignment horizontal="center" vertical="center"/>
    </xf>
    <xf numFmtId="0" fontId="11" fillId="2" borderId="45" xfId="4" applyFont="1" applyFill="1" applyBorder="1" applyAlignment="1">
      <alignment horizontal="center" vertical="center"/>
    </xf>
    <xf numFmtId="177" fontId="11" fillId="2" borderId="7" xfId="4" applyNumberFormat="1" applyFont="1" applyFill="1" applyBorder="1" applyAlignment="1">
      <alignment horizontal="right" vertical="center" shrinkToFit="1" readingOrder="1"/>
    </xf>
    <xf numFmtId="177" fontId="11" fillId="2" borderId="6" xfId="4" applyNumberFormat="1" applyFont="1" applyFill="1" applyBorder="1" applyAlignment="1">
      <alignment horizontal="right" vertical="center" shrinkToFit="1" readingOrder="1"/>
    </xf>
    <xf numFmtId="0" fontId="8" fillId="2" borderId="11" xfId="5" applyFont="1" applyFill="1" applyBorder="1" applyAlignment="1">
      <alignment horizontal="center" vertical="center"/>
    </xf>
    <xf numFmtId="0" fontId="8" fillId="2" borderId="11" xfId="5" applyFont="1" applyFill="1" applyBorder="1" applyAlignment="1">
      <alignment horizontal="left" vertical="center"/>
    </xf>
    <xf numFmtId="177" fontId="11" fillId="2" borderId="67" xfId="4" applyNumberFormat="1" applyFont="1" applyFill="1" applyBorder="1" applyAlignment="1">
      <alignment horizontal="right" vertical="center" shrinkToFit="1" readingOrder="1"/>
    </xf>
    <xf numFmtId="0" fontId="11" fillId="2" borderId="4" xfId="4" applyFont="1" applyFill="1" applyBorder="1" applyAlignment="1">
      <alignment horizontal="center" vertical="center" shrinkToFit="1"/>
    </xf>
    <xf numFmtId="177" fontId="11" fillId="2" borderId="4" xfId="4" applyNumberFormat="1" applyFont="1" applyFill="1" applyBorder="1" applyAlignment="1">
      <alignment horizontal="right" vertical="center" shrinkToFit="1" readingOrder="1"/>
    </xf>
    <xf numFmtId="0" fontId="8" fillId="2" borderId="14" xfId="5" applyFont="1" applyFill="1" applyBorder="1" applyAlignment="1">
      <alignment horizontal="left" vertical="center"/>
    </xf>
    <xf numFmtId="0" fontId="8" fillId="2" borderId="24" xfId="5" applyFont="1" applyFill="1" applyBorder="1" applyAlignment="1">
      <alignment horizontal="left" vertical="center"/>
    </xf>
    <xf numFmtId="0" fontId="8" fillId="2" borderId="13" xfId="5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0" fillId="2" borderId="54" xfId="0" applyFont="1" applyFill="1" applyBorder="1" applyAlignment="1">
      <alignment horizontal="center" vertical="center"/>
    </xf>
    <xf numFmtId="0" fontId="0" fillId="2" borderId="49" xfId="0" applyFont="1" applyFill="1" applyBorder="1" applyAlignment="1">
      <alignment horizontal="center" vertical="center"/>
    </xf>
    <xf numFmtId="0" fontId="0" fillId="2" borderId="50" xfId="0" applyFont="1" applyFill="1" applyBorder="1" applyAlignment="1">
      <alignment horizontal="center" vertical="center"/>
    </xf>
    <xf numFmtId="0" fontId="0" fillId="2" borderId="52" xfId="0" applyFont="1" applyFill="1" applyBorder="1" applyAlignment="1">
      <alignment horizontal="center" vertical="center"/>
    </xf>
    <xf numFmtId="0" fontId="0" fillId="2" borderId="31" xfId="0" applyFont="1" applyFill="1" applyBorder="1" applyAlignment="1">
      <alignment horizontal="center" vertical="center"/>
    </xf>
    <xf numFmtId="0" fontId="0" fillId="2" borderId="53" xfId="0" applyFont="1" applyFill="1" applyBorder="1" applyAlignment="1">
      <alignment horizontal="center" vertical="center"/>
    </xf>
    <xf numFmtId="0" fontId="11" fillId="2" borderId="68" xfId="4" applyFont="1" applyFill="1" applyBorder="1" applyAlignment="1">
      <alignment horizontal="center" vertical="center" shrinkToFit="1"/>
    </xf>
    <xf numFmtId="0" fontId="11" fillId="2" borderId="68" xfId="4" applyFont="1" applyFill="1" applyBorder="1" applyAlignment="1">
      <alignment horizontal="center" vertical="center" wrapText="1" shrinkToFit="1" readingOrder="1"/>
    </xf>
    <xf numFmtId="0" fontId="11" fillId="2" borderId="68" xfId="4" applyFont="1" applyFill="1" applyBorder="1" applyAlignment="1">
      <alignment horizontal="center" vertical="center" shrinkToFit="1" readingOrder="1"/>
    </xf>
    <xf numFmtId="0" fontId="11" fillId="2" borderId="66" xfId="4" applyFont="1" applyFill="1" applyBorder="1" applyAlignment="1">
      <alignment horizontal="left" vertical="center" shrinkToFit="1"/>
    </xf>
    <xf numFmtId="177" fontId="11" fillId="2" borderId="66" xfId="4" applyNumberFormat="1" applyFont="1" applyFill="1" applyBorder="1" applyAlignment="1">
      <alignment horizontal="right" vertical="center" shrinkToFit="1" readingOrder="1"/>
    </xf>
    <xf numFmtId="0" fontId="11" fillId="2" borderId="67" xfId="4" applyFont="1" applyFill="1" applyBorder="1" applyAlignment="1">
      <alignment horizontal="left" vertical="center" shrinkToFit="1"/>
    </xf>
    <xf numFmtId="0" fontId="8" fillId="2" borderId="46" xfId="5" applyFont="1" applyFill="1" applyBorder="1" applyAlignment="1">
      <alignment horizontal="left" vertical="center"/>
    </xf>
    <xf numFmtId="0" fontId="14" fillId="2" borderId="11" xfId="4" applyFont="1" applyFill="1" applyBorder="1" applyAlignment="1">
      <alignment horizontal="center" vertical="center" shrinkToFit="1" readingOrder="1"/>
    </xf>
    <xf numFmtId="0" fontId="11" fillId="2" borderId="44" xfId="4" applyFont="1" applyFill="1" applyBorder="1" applyAlignment="1">
      <alignment horizontal="center" vertical="center" shrinkToFit="1"/>
    </xf>
    <xf numFmtId="0" fontId="11" fillId="2" borderId="45" xfId="4" applyFont="1" applyFill="1" applyBorder="1" applyAlignment="1">
      <alignment horizontal="center" vertical="center" shrinkToFit="1"/>
    </xf>
    <xf numFmtId="177" fontId="11" fillId="2" borderId="14" xfId="4" applyNumberFormat="1" applyFont="1" applyFill="1" applyBorder="1" applyAlignment="1">
      <alignment horizontal="center" vertical="center" shrinkToFit="1" readingOrder="1"/>
    </xf>
    <xf numFmtId="177" fontId="11" fillId="2" borderId="13" xfId="4" applyNumberFormat="1" applyFont="1" applyFill="1" applyBorder="1" applyAlignment="1">
      <alignment horizontal="center" vertical="center" shrinkToFit="1" readingOrder="1"/>
    </xf>
    <xf numFmtId="0" fontId="9" fillId="2" borderId="0" xfId="3" applyFont="1" applyFill="1" applyBorder="1" applyAlignment="1">
      <alignment horizontal="left"/>
    </xf>
    <xf numFmtId="0" fontId="1" fillId="2" borderId="52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 wrapText="1" shrinkToFit="1"/>
    </xf>
    <xf numFmtId="0" fontId="1" fillId="2" borderId="63" xfId="0" applyFont="1" applyFill="1" applyBorder="1" applyAlignment="1">
      <alignment horizontal="center" vertical="center" wrapText="1" shrinkToFit="1"/>
    </xf>
    <xf numFmtId="0" fontId="1" fillId="2" borderId="37" xfId="0" applyFont="1" applyFill="1" applyBorder="1" applyAlignment="1">
      <alignment horizontal="center" vertical="center" wrapText="1" shrinkToFit="1"/>
    </xf>
    <xf numFmtId="0" fontId="1" fillId="2" borderId="64" xfId="0" applyFont="1" applyFill="1" applyBorder="1" applyAlignment="1">
      <alignment horizontal="center" vertical="center" wrapText="1" shrinkToFit="1"/>
    </xf>
    <xf numFmtId="0" fontId="11" fillId="2" borderId="11" xfId="4" applyFont="1" applyFill="1" applyBorder="1" applyAlignment="1">
      <alignment horizontal="left" vertical="center" shrinkToFit="1"/>
    </xf>
    <xf numFmtId="0" fontId="0" fillId="2" borderId="66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11" fillId="2" borderId="14" xfId="4" applyFont="1" applyFill="1" applyBorder="1" applyAlignment="1">
      <alignment horizontal="center" vertical="center" wrapText="1" shrinkToFit="1" readingOrder="1"/>
    </xf>
    <xf numFmtId="0" fontId="11" fillId="2" borderId="13" xfId="4" applyFont="1" applyFill="1" applyBorder="1" applyAlignment="1">
      <alignment horizontal="center" vertical="center" shrinkToFit="1" readingOrder="1"/>
    </xf>
    <xf numFmtId="176" fontId="11" fillId="2" borderId="0" xfId="4" applyNumberFormat="1" applyFont="1" applyFill="1" applyBorder="1" applyAlignment="1">
      <alignment horizontal="right"/>
    </xf>
    <xf numFmtId="0" fontId="12" fillId="2" borderId="0" xfId="4" applyFont="1" applyFill="1" applyBorder="1" applyAlignment="1">
      <alignment horizontal="right" textRotation="255" wrapText="1"/>
    </xf>
    <xf numFmtId="0" fontId="11" fillId="2" borderId="42" xfId="4" applyFont="1" applyFill="1" applyBorder="1" applyAlignment="1">
      <alignment horizontal="left" vertical="center" shrinkToFit="1"/>
    </xf>
    <xf numFmtId="0" fontId="11" fillId="2" borderId="43" xfId="4" applyFont="1" applyFill="1" applyBorder="1" applyAlignment="1">
      <alignment horizontal="left" vertical="center" shrinkToFit="1"/>
    </xf>
    <xf numFmtId="177" fontId="11" fillId="2" borderId="47" xfId="4" applyNumberFormat="1" applyFont="1" applyFill="1" applyBorder="1" applyAlignment="1">
      <alignment horizontal="center" vertical="center" shrinkToFit="1" readingOrder="1"/>
    </xf>
    <xf numFmtId="177" fontId="11" fillId="2" borderId="29" xfId="4" applyNumberFormat="1" applyFont="1" applyFill="1" applyBorder="1" applyAlignment="1">
      <alignment horizontal="center" vertical="center" shrinkToFit="1" readingOrder="1"/>
    </xf>
    <xf numFmtId="176" fontId="11" fillId="2" borderId="0" xfId="4" applyNumberFormat="1" applyFont="1" applyFill="1" applyBorder="1" applyAlignment="1">
      <alignment horizontal="left" vertical="center"/>
    </xf>
    <xf numFmtId="0" fontId="12" fillId="2" borderId="0" xfId="4" applyFont="1" applyFill="1" applyBorder="1" applyAlignment="1">
      <alignment horizontal="center" vertical="center" textRotation="255" wrapText="1"/>
    </xf>
    <xf numFmtId="177" fontId="11" fillId="2" borderId="44" xfId="4" applyNumberFormat="1" applyFont="1" applyFill="1" applyBorder="1" applyAlignment="1">
      <alignment horizontal="right" vertical="center" shrinkToFit="1" readingOrder="1"/>
    </xf>
    <xf numFmtId="177" fontId="11" fillId="2" borderId="45" xfId="4" applyNumberFormat="1" applyFont="1" applyFill="1" applyBorder="1" applyAlignment="1">
      <alignment horizontal="right" vertical="center" shrinkToFit="1" readingOrder="1"/>
    </xf>
    <xf numFmtId="0" fontId="0" fillId="2" borderId="67" xfId="0" applyFont="1" applyFill="1" applyBorder="1" applyAlignment="1">
      <alignment horizontal="center" vertical="center" wrapText="1"/>
    </xf>
    <xf numFmtId="0" fontId="0" fillId="2" borderId="51" xfId="0" applyFont="1" applyFill="1" applyBorder="1" applyAlignment="1">
      <alignment horizontal="center" vertical="center" wrapText="1"/>
    </xf>
    <xf numFmtId="177" fontId="11" fillId="2" borderId="44" xfId="4" applyNumberFormat="1" applyFont="1" applyFill="1" applyBorder="1" applyAlignment="1">
      <alignment horizontal="center" vertical="center" shrinkToFit="1" readingOrder="1"/>
    </xf>
    <xf numFmtId="177" fontId="11" fillId="2" borderId="45" xfId="4" applyNumberFormat="1" applyFont="1" applyFill="1" applyBorder="1" applyAlignment="1">
      <alignment horizontal="center" vertical="center" shrinkToFit="1" readingOrder="1"/>
    </xf>
    <xf numFmtId="0" fontId="0" fillId="2" borderId="0" xfId="0" applyFont="1" applyFill="1" applyBorder="1" applyAlignment="1">
      <alignment horizontal="left" vertical="center" wrapText="1"/>
    </xf>
    <xf numFmtId="0" fontId="0" fillId="2" borderId="30" xfId="0" applyFont="1" applyFill="1" applyBorder="1" applyAlignment="1">
      <alignment horizontal="center" vertical="center"/>
    </xf>
    <xf numFmtId="0" fontId="0" fillId="2" borderId="48" xfId="0" applyFont="1" applyFill="1" applyBorder="1" applyAlignment="1">
      <alignment horizontal="center" vertical="center"/>
    </xf>
    <xf numFmtId="0" fontId="0" fillId="2" borderId="75" xfId="0" applyFont="1" applyFill="1" applyBorder="1" applyAlignment="1">
      <alignment horizontal="center" vertical="center"/>
    </xf>
    <xf numFmtId="0" fontId="1" fillId="2" borderId="77" xfId="0" applyFont="1" applyFill="1" applyBorder="1" applyAlignment="1">
      <alignment horizontal="center" vertical="center"/>
    </xf>
    <xf numFmtId="0" fontId="1" fillId="2" borderId="7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8" fillId="2" borderId="4" xfId="5" applyFont="1" applyFill="1" applyBorder="1" applyAlignment="1">
      <alignment horizontal="left" vertical="center"/>
    </xf>
    <xf numFmtId="0" fontId="1" fillId="2" borderId="14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2" borderId="14" xfId="0" applyFont="1" applyFill="1" applyBorder="1" applyAlignment="1">
      <alignment vertical="center" wrapText="1"/>
    </xf>
    <xf numFmtId="177" fontId="11" fillId="2" borderId="7" xfId="4" applyNumberFormat="1" applyFont="1" applyFill="1" applyBorder="1" applyAlignment="1">
      <alignment horizontal="center" vertical="center" shrinkToFit="1" readingOrder="1"/>
    </xf>
    <xf numFmtId="177" fontId="11" fillId="2" borderId="6" xfId="4" applyNumberFormat="1" applyFont="1" applyFill="1" applyBorder="1" applyAlignment="1">
      <alignment horizontal="center" vertical="center" shrinkToFit="1" readingOrder="1"/>
    </xf>
    <xf numFmtId="0" fontId="16" fillId="2" borderId="47" xfId="4" applyFont="1" applyFill="1" applyBorder="1" applyAlignment="1">
      <alignment horizontal="center" vertical="center" shrinkToFit="1"/>
    </xf>
    <xf numFmtId="0" fontId="16" fillId="2" borderId="29" xfId="4" applyFont="1" applyFill="1" applyBorder="1" applyAlignment="1">
      <alignment horizontal="center" vertical="center" shrinkToFit="1"/>
    </xf>
    <xf numFmtId="177" fontId="16" fillId="2" borderId="47" xfId="4" applyNumberFormat="1" applyFont="1" applyFill="1" applyBorder="1" applyAlignment="1">
      <alignment horizontal="center" vertical="center" shrinkToFit="1" readingOrder="1"/>
    </xf>
    <xf numFmtId="177" fontId="16" fillId="2" borderId="29" xfId="4" applyNumberFormat="1" applyFont="1" applyFill="1" applyBorder="1" applyAlignment="1">
      <alignment horizontal="center" vertical="center" shrinkToFit="1" readingOrder="1"/>
    </xf>
    <xf numFmtId="0" fontId="16" fillId="2" borderId="14" xfId="4" applyFont="1" applyFill="1" applyBorder="1" applyAlignment="1">
      <alignment horizontal="center" vertical="center" shrinkToFit="1"/>
    </xf>
    <xf numFmtId="0" fontId="16" fillId="2" borderId="13" xfId="4" applyFont="1" applyFill="1" applyBorder="1" applyAlignment="1">
      <alignment horizontal="center" vertical="center" shrinkToFit="1"/>
    </xf>
    <xf numFmtId="177" fontId="16" fillId="2" borderId="14" xfId="4" applyNumberFormat="1" applyFont="1" applyFill="1" applyBorder="1" applyAlignment="1">
      <alignment horizontal="center" vertical="center" shrinkToFit="1" readingOrder="1"/>
    </xf>
    <xf numFmtId="177" fontId="16" fillId="2" borderId="13" xfId="4" applyNumberFormat="1" applyFont="1" applyFill="1" applyBorder="1" applyAlignment="1">
      <alignment horizontal="center" vertical="center" shrinkToFit="1" readingOrder="1"/>
    </xf>
    <xf numFmtId="0" fontId="0" fillId="2" borderId="44" xfId="0" applyFont="1" applyFill="1" applyBorder="1" applyAlignment="1">
      <alignment vertical="center" wrapText="1"/>
    </xf>
    <xf numFmtId="0" fontId="1" fillId="2" borderId="65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8" fillId="2" borderId="14" xfId="4" applyFont="1" applyFill="1" applyBorder="1" applyAlignment="1">
      <alignment horizontal="center" vertical="center" wrapText="1" shrinkToFit="1" readingOrder="1"/>
    </xf>
    <xf numFmtId="0" fontId="18" fillId="2" borderId="13" xfId="4" applyFont="1" applyFill="1" applyBorder="1" applyAlignment="1">
      <alignment horizontal="center" vertical="center" shrinkToFit="1" readingOrder="1"/>
    </xf>
    <xf numFmtId="0" fontId="18" fillId="2" borderId="11" xfId="4" applyFont="1" applyFill="1" applyBorder="1" applyAlignment="1">
      <alignment horizontal="center" vertical="center" shrinkToFit="1" readingOrder="1"/>
    </xf>
    <xf numFmtId="0" fontId="0" fillId="2" borderId="5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 wrapText="1"/>
    </xf>
    <xf numFmtId="0" fontId="0" fillId="2" borderId="56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 vertical="center" wrapText="1" shrinkToFit="1"/>
    </xf>
    <xf numFmtId="0" fontId="0" fillId="2" borderId="58" xfId="0" applyFill="1" applyBorder="1" applyAlignment="1">
      <alignment horizontal="center" vertical="center" shrinkToFit="1"/>
    </xf>
    <xf numFmtId="0" fontId="0" fillId="2" borderId="59" xfId="0" applyFill="1" applyBorder="1" applyAlignment="1">
      <alignment horizontal="center" vertical="center" shrinkToFit="1"/>
    </xf>
    <xf numFmtId="0" fontId="0" fillId="2" borderId="58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51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_出納帳2006122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28575</xdr:colOff>
          <xdr:row>7</xdr:row>
          <xdr:rowOff>226219</xdr:rowOff>
        </xdr:from>
        <xdr:to>
          <xdr:col>9</xdr:col>
          <xdr:colOff>124808</xdr:colOff>
          <xdr:row>9</xdr:row>
          <xdr:rowOff>52285</xdr:rowOff>
        </xdr:to>
        <xdr:grpSp>
          <xdr:nvGrpSpPr>
            <xdr:cNvPr id="2" name="グループ化 1"/>
            <xdr:cNvGrpSpPr/>
          </xdr:nvGrpSpPr>
          <xdr:grpSpPr>
            <a:xfrm>
              <a:off x="8362950" y="2385219"/>
              <a:ext cx="350233" cy="635691"/>
              <a:chOff x="8362950" y="2381246"/>
              <a:chExt cx="352252" cy="629749"/>
            </a:xfrm>
          </xdr:grpSpPr>
          <xdr:sp macro="" textlink="">
            <xdr:nvSpPr>
              <xdr:cNvPr id="1133" name="Check Box 109" hidden="1">
                <a:extLst>
                  <a:ext uri="{63B3BB69-23CF-44E3-9099-C40C66FF867C}">
                    <a14:compatExt spid="_x0000_s1133"/>
                  </a:ext>
                </a:extLst>
              </xdr:cNvPr>
              <xdr:cNvSpPr/>
            </xdr:nvSpPr>
            <xdr:spPr bwMode="auto">
              <a:xfrm>
                <a:off x="8362950" y="2381246"/>
                <a:ext cx="351234" cy="27470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4" name="Check Box 110" hidden="1">
                <a:extLst>
                  <a:ext uri="{63B3BB69-23CF-44E3-9099-C40C66FF867C}">
                    <a14:compatExt spid="_x0000_s1134"/>
                  </a:ext>
                </a:extLst>
              </xdr:cNvPr>
              <xdr:cNvSpPr/>
            </xdr:nvSpPr>
            <xdr:spPr bwMode="auto">
              <a:xfrm>
                <a:off x="8362950" y="2557773"/>
                <a:ext cx="351234" cy="2803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9" name="Check Box 135" hidden="1">
                <a:extLst>
                  <a:ext uri="{63B3BB69-23CF-44E3-9099-C40C66FF867C}">
                    <a14:compatExt spid="_x0000_s1159"/>
                  </a:ext>
                </a:extLst>
              </xdr:cNvPr>
              <xdr:cNvSpPr/>
            </xdr:nvSpPr>
            <xdr:spPr bwMode="auto">
              <a:xfrm>
                <a:off x="8363968" y="2734770"/>
                <a:ext cx="351234" cy="2762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44054</xdr:colOff>
          <xdr:row>7</xdr:row>
          <xdr:rowOff>223838</xdr:rowOff>
        </xdr:from>
        <xdr:to>
          <xdr:col>11</xdr:col>
          <xdr:colOff>110521</xdr:colOff>
          <xdr:row>9</xdr:row>
          <xdr:rowOff>49904</xdr:rowOff>
        </xdr:to>
        <xdr:grpSp>
          <xdr:nvGrpSpPr>
            <xdr:cNvPr id="26" name="グループ化 25"/>
            <xdr:cNvGrpSpPr/>
          </xdr:nvGrpSpPr>
          <xdr:grpSpPr>
            <a:xfrm>
              <a:off x="10061179" y="2382838"/>
              <a:ext cx="352217" cy="635691"/>
              <a:chOff x="8362950" y="2381246"/>
              <a:chExt cx="352246" cy="629749"/>
            </a:xfrm>
          </xdr:grpSpPr>
          <xdr:sp macro="" textlink="">
            <xdr:nvSpPr>
              <xdr:cNvPr id="1160" name="Check Box 136" hidden="1">
                <a:extLst>
                  <a:ext uri="{63B3BB69-23CF-44E3-9099-C40C66FF867C}">
                    <a14:compatExt spid="_x0000_s1160"/>
                  </a:ext>
                </a:extLst>
              </xdr:cNvPr>
              <xdr:cNvSpPr/>
            </xdr:nvSpPr>
            <xdr:spPr bwMode="auto">
              <a:xfrm>
                <a:off x="8362950" y="2381246"/>
                <a:ext cx="351234" cy="27470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1" name="Check Box 137" hidden="1">
                <a:extLst>
                  <a:ext uri="{63B3BB69-23CF-44E3-9099-C40C66FF867C}">
                    <a14:compatExt spid="_x0000_s1161"/>
                  </a:ext>
                </a:extLst>
              </xdr:cNvPr>
              <xdr:cNvSpPr/>
            </xdr:nvSpPr>
            <xdr:spPr bwMode="auto">
              <a:xfrm>
                <a:off x="8362950" y="2557773"/>
                <a:ext cx="351234" cy="2803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2" name="Check Box 138" hidden="1">
                <a:extLst>
                  <a:ext uri="{63B3BB69-23CF-44E3-9099-C40C66FF867C}">
                    <a14:compatExt spid="_x0000_s1162"/>
                  </a:ext>
                </a:extLst>
              </xdr:cNvPr>
              <xdr:cNvSpPr/>
            </xdr:nvSpPr>
            <xdr:spPr bwMode="auto">
              <a:xfrm>
                <a:off x="8363962" y="2734770"/>
                <a:ext cx="351234" cy="2762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35092</xdr:colOff>
          <xdr:row>8</xdr:row>
          <xdr:rowOff>486277</xdr:rowOff>
        </xdr:from>
        <xdr:to>
          <xdr:col>9</xdr:col>
          <xdr:colOff>131325</xdr:colOff>
          <xdr:row>10</xdr:row>
          <xdr:rowOff>46645</xdr:rowOff>
        </xdr:to>
        <xdr:grpSp>
          <xdr:nvGrpSpPr>
            <xdr:cNvPr id="30" name="グループ化 29"/>
            <xdr:cNvGrpSpPr/>
          </xdr:nvGrpSpPr>
          <xdr:grpSpPr>
            <a:xfrm>
              <a:off x="8369467" y="2915152"/>
              <a:ext cx="350233" cy="639868"/>
              <a:chOff x="8362950" y="2381245"/>
              <a:chExt cx="352252" cy="629731"/>
            </a:xfrm>
          </xdr:grpSpPr>
          <xdr:sp macro="" textlink="">
            <xdr:nvSpPr>
              <xdr:cNvPr id="1163" name="Check Box 139" hidden="1">
                <a:extLst>
                  <a:ext uri="{63B3BB69-23CF-44E3-9099-C40C66FF867C}">
                    <a14:compatExt spid="_x0000_s1163"/>
                  </a:ext>
                </a:extLst>
              </xdr:cNvPr>
              <xdr:cNvSpPr/>
            </xdr:nvSpPr>
            <xdr:spPr bwMode="auto">
              <a:xfrm>
                <a:off x="8362950" y="2381245"/>
                <a:ext cx="351234" cy="2747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4" name="Check Box 140" hidden="1">
                <a:extLst>
                  <a:ext uri="{63B3BB69-23CF-44E3-9099-C40C66FF867C}">
                    <a14:compatExt spid="_x0000_s1164"/>
                  </a:ext>
                </a:extLst>
              </xdr:cNvPr>
              <xdr:cNvSpPr/>
            </xdr:nvSpPr>
            <xdr:spPr bwMode="auto">
              <a:xfrm>
                <a:off x="8362950" y="2557773"/>
                <a:ext cx="351234" cy="2803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5" name="Check Box 141" hidden="1">
                <a:extLst>
                  <a:ext uri="{63B3BB69-23CF-44E3-9099-C40C66FF867C}">
                    <a14:compatExt spid="_x0000_s1165"/>
                  </a:ext>
                </a:extLst>
              </xdr:cNvPr>
              <xdr:cNvSpPr/>
            </xdr:nvSpPr>
            <xdr:spPr bwMode="auto">
              <a:xfrm>
                <a:off x="8363968" y="2734752"/>
                <a:ext cx="351234" cy="2762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46059</xdr:colOff>
          <xdr:row>8</xdr:row>
          <xdr:rowOff>486528</xdr:rowOff>
        </xdr:from>
        <xdr:to>
          <xdr:col>11</xdr:col>
          <xdr:colOff>112526</xdr:colOff>
          <xdr:row>10</xdr:row>
          <xdr:rowOff>46896</xdr:rowOff>
        </xdr:to>
        <xdr:grpSp>
          <xdr:nvGrpSpPr>
            <xdr:cNvPr id="42" name="グループ化 41"/>
            <xdr:cNvGrpSpPr/>
          </xdr:nvGrpSpPr>
          <xdr:grpSpPr>
            <a:xfrm>
              <a:off x="10063184" y="2915403"/>
              <a:ext cx="352217" cy="639868"/>
              <a:chOff x="8362950" y="2381245"/>
              <a:chExt cx="352246" cy="629731"/>
            </a:xfrm>
          </xdr:grpSpPr>
          <xdr:sp macro="" textlink="">
            <xdr:nvSpPr>
              <xdr:cNvPr id="1172" name="Check Box 148" hidden="1">
                <a:extLst>
                  <a:ext uri="{63B3BB69-23CF-44E3-9099-C40C66FF867C}">
                    <a14:compatExt spid="_x0000_s1172"/>
                  </a:ext>
                </a:extLst>
              </xdr:cNvPr>
              <xdr:cNvSpPr/>
            </xdr:nvSpPr>
            <xdr:spPr bwMode="auto">
              <a:xfrm>
                <a:off x="8362950" y="2381245"/>
                <a:ext cx="351234" cy="27470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73" name="Check Box 149" hidden="1">
                <a:extLst>
                  <a:ext uri="{63B3BB69-23CF-44E3-9099-C40C66FF867C}">
                    <a14:compatExt spid="_x0000_s1173"/>
                  </a:ext>
                </a:extLst>
              </xdr:cNvPr>
              <xdr:cNvSpPr/>
            </xdr:nvSpPr>
            <xdr:spPr bwMode="auto">
              <a:xfrm>
                <a:off x="8362950" y="2557773"/>
                <a:ext cx="351234" cy="2803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74" name="Check Box 150" hidden="1">
                <a:extLst>
                  <a:ext uri="{63B3BB69-23CF-44E3-9099-C40C66FF867C}">
                    <a14:compatExt spid="_x0000_s1174"/>
                  </a:ext>
                </a:extLst>
              </xdr:cNvPr>
              <xdr:cNvSpPr/>
            </xdr:nvSpPr>
            <xdr:spPr bwMode="auto">
              <a:xfrm>
                <a:off x="8363962" y="2734752"/>
                <a:ext cx="351234" cy="2762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9</xdr:row>
          <xdr:rowOff>485775</xdr:rowOff>
        </xdr:from>
        <xdr:to>
          <xdr:col>9</xdr:col>
          <xdr:colOff>133350</xdr:colOff>
          <xdr:row>10</xdr:row>
          <xdr:rowOff>228600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10</xdr:row>
          <xdr:rowOff>133350</xdr:rowOff>
        </xdr:from>
        <xdr:to>
          <xdr:col>9</xdr:col>
          <xdr:colOff>133350</xdr:colOff>
          <xdr:row>10</xdr:row>
          <xdr:rowOff>409575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10</xdr:row>
          <xdr:rowOff>304800</xdr:rowOff>
        </xdr:from>
        <xdr:to>
          <xdr:col>9</xdr:col>
          <xdr:colOff>133350</xdr:colOff>
          <xdr:row>11</xdr:row>
          <xdr:rowOff>57150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9</xdr:row>
          <xdr:rowOff>495300</xdr:rowOff>
        </xdr:from>
        <xdr:to>
          <xdr:col>11</xdr:col>
          <xdr:colOff>104775</xdr:colOff>
          <xdr:row>10</xdr:row>
          <xdr:rowOff>238125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10</xdr:row>
          <xdr:rowOff>133350</xdr:rowOff>
        </xdr:from>
        <xdr:to>
          <xdr:col>11</xdr:col>
          <xdr:colOff>104775</xdr:colOff>
          <xdr:row>10</xdr:row>
          <xdr:rowOff>409575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10</xdr:row>
          <xdr:rowOff>314325</xdr:rowOff>
        </xdr:from>
        <xdr:to>
          <xdr:col>11</xdr:col>
          <xdr:colOff>104775</xdr:colOff>
          <xdr:row>11</xdr:row>
          <xdr:rowOff>57150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10</xdr:row>
          <xdr:rowOff>485775</xdr:rowOff>
        </xdr:from>
        <xdr:to>
          <xdr:col>9</xdr:col>
          <xdr:colOff>133350</xdr:colOff>
          <xdr:row>11</xdr:row>
          <xdr:rowOff>228600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11</xdr:row>
          <xdr:rowOff>133350</xdr:rowOff>
        </xdr:from>
        <xdr:to>
          <xdr:col>9</xdr:col>
          <xdr:colOff>133350</xdr:colOff>
          <xdr:row>11</xdr:row>
          <xdr:rowOff>409575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11</xdr:row>
          <xdr:rowOff>304800</xdr:rowOff>
        </xdr:from>
        <xdr:to>
          <xdr:col>9</xdr:col>
          <xdr:colOff>133350</xdr:colOff>
          <xdr:row>12</xdr:row>
          <xdr:rowOff>57150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10</xdr:row>
          <xdr:rowOff>495300</xdr:rowOff>
        </xdr:from>
        <xdr:to>
          <xdr:col>11</xdr:col>
          <xdr:colOff>104775</xdr:colOff>
          <xdr:row>11</xdr:row>
          <xdr:rowOff>247650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11</xdr:row>
          <xdr:rowOff>133350</xdr:rowOff>
        </xdr:from>
        <xdr:to>
          <xdr:col>11</xdr:col>
          <xdr:colOff>104775</xdr:colOff>
          <xdr:row>11</xdr:row>
          <xdr:rowOff>409575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11</xdr:row>
          <xdr:rowOff>314325</xdr:rowOff>
        </xdr:from>
        <xdr:to>
          <xdr:col>11</xdr:col>
          <xdr:colOff>104775</xdr:colOff>
          <xdr:row>12</xdr:row>
          <xdr:rowOff>57150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11</xdr:row>
          <xdr:rowOff>304800</xdr:rowOff>
        </xdr:from>
        <xdr:to>
          <xdr:col>9</xdr:col>
          <xdr:colOff>133350</xdr:colOff>
          <xdr:row>12</xdr:row>
          <xdr:rowOff>57150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11</xdr:row>
          <xdr:rowOff>314325</xdr:rowOff>
        </xdr:from>
        <xdr:to>
          <xdr:col>11</xdr:col>
          <xdr:colOff>104775</xdr:colOff>
          <xdr:row>12</xdr:row>
          <xdr:rowOff>57150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11</xdr:row>
          <xdr:rowOff>485775</xdr:rowOff>
        </xdr:from>
        <xdr:to>
          <xdr:col>9</xdr:col>
          <xdr:colOff>133350</xdr:colOff>
          <xdr:row>12</xdr:row>
          <xdr:rowOff>228600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12</xdr:row>
          <xdr:rowOff>133350</xdr:rowOff>
        </xdr:from>
        <xdr:to>
          <xdr:col>9</xdr:col>
          <xdr:colOff>133350</xdr:colOff>
          <xdr:row>12</xdr:row>
          <xdr:rowOff>409575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12</xdr:row>
          <xdr:rowOff>304800</xdr:rowOff>
        </xdr:from>
        <xdr:to>
          <xdr:col>9</xdr:col>
          <xdr:colOff>133350</xdr:colOff>
          <xdr:row>13</xdr:row>
          <xdr:rowOff>57150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11</xdr:row>
          <xdr:rowOff>495300</xdr:rowOff>
        </xdr:from>
        <xdr:to>
          <xdr:col>11</xdr:col>
          <xdr:colOff>104775</xdr:colOff>
          <xdr:row>12</xdr:row>
          <xdr:rowOff>247650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</xdr:row>
          <xdr:rowOff>133350</xdr:rowOff>
        </xdr:from>
        <xdr:to>
          <xdr:col>11</xdr:col>
          <xdr:colOff>104775</xdr:colOff>
          <xdr:row>12</xdr:row>
          <xdr:rowOff>409575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</xdr:row>
          <xdr:rowOff>314325</xdr:rowOff>
        </xdr:from>
        <xdr:to>
          <xdr:col>11</xdr:col>
          <xdr:colOff>104775</xdr:colOff>
          <xdr:row>13</xdr:row>
          <xdr:rowOff>57150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</xdr:row>
          <xdr:rowOff>314325</xdr:rowOff>
        </xdr:from>
        <xdr:to>
          <xdr:col>11</xdr:col>
          <xdr:colOff>104775</xdr:colOff>
          <xdr:row>13</xdr:row>
          <xdr:rowOff>57150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</xdr:row>
          <xdr:rowOff>314325</xdr:rowOff>
        </xdr:from>
        <xdr:to>
          <xdr:col>11</xdr:col>
          <xdr:colOff>104775</xdr:colOff>
          <xdr:row>13</xdr:row>
          <xdr:rowOff>57150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12</xdr:row>
          <xdr:rowOff>485775</xdr:rowOff>
        </xdr:from>
        <xdr:to>
          <xdr:col>9</xdr:col>
          <xdr:colOff>133350</xdr:colOff>
          <xdr:row>13</xdr:row>
          <xdr:rowOff>228600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13</xdr:row>
          <xdr:rowOff>133350</xdr:rowOff>
        </xdr:from>
        <xdr:to>
          <xdr:col>9</xdr:col>
          <xdr:colOff>133350</xdr:colOff>
          <xdr:row>13</xdr:row>
          <xdr:rowOff>409575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13</xdr:row>
          <xdr:rowOff>304800</xdr:rowOff>
        </xdr:from>
        <xdr:to>
          <xdr:col>9</xdr:col>
          <xdr:colOff>133350</xdr:colOff>
          <xdr:row>14</xdr:row>
          <xdr:rowOff>57150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12</xdr:row>
          <xdr:rowOff>495300</xdr:rowOff>
        </xdr:from>
        <xdr:to>
          <xdr:col>11</xdr:col>
          <xdr:colOff>104775</xdr:colOff>
          <xdr:row>13</xdr:row>
          <xdr:rowOff>247650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13</xdr:row>
          <xdr:rowOff>133350</xdr:rowOff>
        </xdr:from>
        <xdr:to>
          <xdr:col>11</xdr:col>
          <xdr:colOff>104775</xdr:colOff>
          <xdr:row>13</xdr:row>
          <xdr:rowOff>409575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13</xdr:row>
          <xdr:rowOff>314325</xdr:rowOff>
        </xdr:from>
        <xdr:to>
          <xdr:col>11</xdr:col>
          <xdr:colOff>104775</xdr:colOff>
          <xdr:row>14</xdr:row>
          <xdr:rowOff>57150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13</xdr:row>
          <xdr:rowOff>314325</xdr:rowOff>
        </xdr:from>
        <xdr:to>
          <xdr:col>11</xdr:col>
          <xdr:colOff>104775</xdr:colOff>
          <xdr:row>14</xdr:row>
          <xdr:rowOff>57150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13</xdr:row>
          <xdr:rowOff>314325</xdr:rowOff>
        </xdr:from>
        <xdr:to>
          <xdr:col>11</xdr:col>
          <xdr:colOff>104775</xdr:colOff>
          <xdr:row>14</xdr:row>
          <xdr:rowOff>57150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13</xdr:row>
          <xdr:rowOff>314325</xdr:rowOff>
        </xdr:from>
        <xdr:to>
          <xdr:col>11</xdr:col>
          <xdr:colOff>104775</xdr:colOff>
          <xdr:row>14</xdr:row>
          <xdr:rowOff>57150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13</xdr:row>
          <xdr:rowOff>485775</xdr:rowOff>
        </xdr:from>
        <xdr:to>
          <xdr:col>9</xdr:col>
          <xdr:colOff>133350</xdr:colOff>
          <xdr:row>14</xdr:row>
          <xdr:rowOff>228600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14</xdr:row>
          <xdr:rowOff>133350</xdr:rowOff>
        </xdr:from>
        <xdr:to>
          <xdr:col>9</xdr:col>
          <xdr:colOff>133350</xdr:colOff>
          <xdr:row>14</xdr:row>
          <xdr:rowOff>409575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14</xdr:row>
          <xdr:rowOff>304800</xdr:rowOff>
        </xdr:from>
        <xdr:to>
          <xdr:col>9</xdr:col>
          <xdr:colOff>133350</xdr:colOff>
          <xdr:row>15</xdr:row>
          <xdr:rowOff>47625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13</xdr:row>
          <xdr:rowOff>495300</xdr:rowOff>
        </xdr:from>
        <xdr:to>
          <xdr:col>11</xdr:col>
          <xdr:colOff>104775</xdr:colOff>
          <xdr:row>14</xdr:row>
          <xdr:rowOff>247650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</xdr:row>
          <xdr:rowOff>133350</xdr:rowOff>
        </xdr:from>
        <xdr:to>
          <xdr:col>11</xdr:col>
          <xdr:colOff>104775</xdr:colOff>
          <xdr:row>14</xdr:row>
          <xdr:rowOff>409575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</xdr:row>
          <xdr:rowOff>314325</xdr:rowOff>
        </xdr:from>
        <xdr:to>
          <xdr:col>11</xdr:col>
          <xdr:colOff>104775</xdr:colOff>
          <xdr:row>15</xdr:row>
          <xdr:rowOff>57150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14</xdr:row>
          <xdr:rowOff>485775</xdr:rowOff>
        </xdr:from>
        <xdr:to>
          <xdr:col>9</xdr:col>
          <xdr:colOff>133350</xdr:colOff>
          <xdr:row>15</xdr:row>
          <xdr:rowOff>228600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133350</xdr:rowOff>
        </xdr:from>
        <xdr:to>
          <xdr:col>9</xdr:col>
          <xdr:colOff>133350</xdr:colOff>
          <xdr:row>15</xdr:row>
          <xdr:rowOff>409575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304800</xdr:rowOff>
        </xdr:from>
        <xdr:to>
          <xdr:col>9</xdr:col>
          <xdr:colOff>133350</xdr:colOff>
          <xdr:row>16</xdr:row>
          <xdr:rowOff>47625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14</xdr:row>
          <xdr:rowOff>495300</xdr:rowOff>
        </xdr:from>
        <xdr:to>
          <xdr:col>11</xdr:col>
          <xdr:colOff>104775</xdr:colOff>
          <xdr:row>15</xdr:row>
          <xdr:rowOff>247650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15</xdr:row>
          <xdr:rowOff>133350</xdr:rowOff>
        </xdr:from>
        <xdr:to>
          <xdr:col>11</xdr:col>
          <xdr:colOff>104775</xdr:colOff>
          <xdr:row>15</xdr:row>
          <xdr:rowOff>409575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15</xdr:row>
          <xdr:rowOff>314325</xdr:rowOff>
        </xdr:from>
        <xdr:to>
          <xdr:col>11</xdr:col>
          <xdr:colOff>104775</xdr:colOff>
          <xdr:row>16</xdr:row>
          <xdr:rowOff>57150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485775</xdr:rowOff>
        </xdr:from>
        <xdr:to>
          <xdr:col>9</xdr:col>
          <xdr:colOff>133350</xdr:colOff>
          <xdr:row>16</xdr:row>
          <xdr:rowOff>228600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133350</xdr:rowOff>
        </xdr:from>
        <xdr:to>
          <xdr:col>9</xdr:col>
          <xdr:colOff>133350</xdr:colOff>
          <xdr:row>16</xdr:row>
          <xdr:rowOff>409575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304800</xdr:rowOff>
        </xdr:from>
        <xdr:to>
          <xdr:col>9</xdr:col>
          <xdr:colOff>142875</xdr:colOff>
          <xdr:row>17</xdr:row>
          <xdr:rowOff>47625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15</xdr:row>
          <xdr:rowOff>495300</xdr:rowOff>
        </xdr:from>
        <xdr:to>
          <xdr:col>11</xdr:col>
          <xdr:colOff>104775</xdr:colOff>
          <xdr:row>16</xdr:row>
          <xdr:rowOff>238125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</xdr:row>
          <xdr:rowOff>133350</xdr:rowOff>
        </xdr:from>
        <xdr:to>
          <xdr:col>11</xdr:col>
          <xdr:colOff>104775</xdr:colOff>
          <xdr:row>16</xdr:row>
          <xdr:rowOff>409575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</xdr:row>
          <xdr:rowOff>314325</xdr:rowOff>
        </xdr:from>
        <xdr:to>
          <xdr:col>11</xdr:col>
          <xdr:colOff>104775</xdr:colOff>
          <xdr:row>17</xdr:row>
          <xdr:rowOff>47625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485775</xdr:rowOff>
        </xdr:from>
        <xdr:to>
          <xdr:col>9</xdr:col>
          <xdr:colOff>142875</xdr:colOff>
          <xdr:row>17</xdr:row>
          <xdr:rowOff>228600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133350</xdr:rowOff>
        </xdr:from>
        <xdr:to>
          <xdr:col>9</xdr:col>
          <xdr:colOff>142875</xdr:colOff>
          <xdr:row>17</xdr:row>
          <xdr:rowOff>419100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304800</xdr:rowOff>
        </xdr:from>
        <xdr:to>
          <xdr:col>9</xdr:col>
          <xdr:colOff>142875</xdr:colOff>
          <xdr:row>18</xdr:row>
          <xdr:rowOff>47625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16</xdr:row>
          <xdr:rowOff>495300</xdr:rowOff>
        </xdr:from>
        <xdr:to>
          <xdr:col>11</xdr:col>
          <xdr:colOff>104775</xdr:colOff>
          <xdr:row>17</xdr:row>
          <xdr:rowOff>238125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17</xdr:row>
          <xdr:rowOff>133350</xdr:rowOff>
        </xdr:from>
        <xdr:to>
          <xdr:col>11</xdr:col>
          <xdr:colOff>104775</xdr:colOff>
          <xdr:row>17</xdr:row>
          <xdr:rowOff>419100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17</xdr:row>
          <xdr:rowOff>314325</xdr:rowOff>
        </xdr:from>
        <xdr:to>
          <xdr:col>11</xdr:col>
          <xdr:colOff>104775</xdr:colOff>
          <xdr:row>18</xdr:row>
          <xdr:rowOff>47625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485775</xdr:rowOff>
        </xdr:from>
        <xdr:to>
          <xdr:col>9</xdr:col>
          <xdr:colOff>142875</xdr:colOff>
          <xdr:row>18</xdr:row>
          <xdr:rowOff>228600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133350</xdr:rowOff>
        </xdr:from>
        <xdr:to>
          <xdr:col>9</xdr:col>
          <xdr:colOff>133350</xdr:colOff>
          <xdr:row>18</xdr:row>
          <xdr:rowOff>409575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304800</xdr:rowOff>
        </xdr:from>
        <xdr:to>
          <xdr:col>9</xdr:col>
          <xdr:colOff>133350</xdr:colOff>
          <xdr:row>19</xdr:row>
          <xdr:rowOff>47625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17</xdr:row>
          <xdr:rowOff>495300</xdr:rowOff>
        </xdr:from>
        <xdr:to>
          <xdr:col>11</xdr:col>
          <xdr:colOff>104775</xdr:colOff>
          <xdr:row>18</xdr:row>
          <xdr:rowOff>238125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133350</xdr:rowOff>
        </xdr:from>
        <xdr:to>
          <xdr:col>11</xdr:col>
          <xdr:colOff>104775</xdr:colOff>
          <xdr:row>18</xdr:row>
          <xdr:rowOff>409575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314325</xdr:rowOff>
        </xdr:from>
        <xdr:to>
          <xdr:col>11</xdr:col>
          <xdr:colOff>104775</xdr:colOff>
          <xdr:row>19</xdr:row>
          <xdr:rowOff>57150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485775</xdr:rowOff>
        </xdr:from>
        <xdr:to>
          <xdr:col>9</xdr:col>
          <xdr:colOff>133350</xdr:colOff>
          <xdr:row>19</xdr:row>
          <xdr:rowOff>228600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133350</xdr:rowOff>
        </xdr:from>
        <xdr:to>
          <xdr:col>9</xdr:col>
          <xdr:colOff>133350</xdr:colOff>
          <xdr:row>19</xdr:row>
          <xdr:rowOff>409575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304800</xdr:rowOff>
        </xdr:from>
        <xdr:to>
          <xdr:col>9</xdr:col>
          <xdr:colOff>133350</xdr:colOff>
          <xdr:row>20</xdr:row>
          <xdr:rowOff>57150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495300</xdr:rowOff>
        </xdr:from>
        <xdr:to>
          <xdr:col>11</xdr:col>
          <xdr:colOff>104775</xdr:colOff>
          <xdr:row>19</xdr:row>
          <xdr:rowOff>238125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</xdr:row>
          <xdr:rowOff>133350</xdr:rowOff>
        </xdr:from>
        <xdr:to>
          <xdr:col>11</xdr:col>
          <xdr:colOff>104775</xdr:colOff>
          <xdr:row>19</xdr:row>
          <xdr:rowOff>409575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</xdr:row>
          <xdr:rowOff>314325</xdr:rowOff>
        </xdr:from>
        <xdr:to>
          <xdr:col>11</xdr:col>
          <xdr:colOff>104775</xdr:colOff>
          <xdr:row>20</xdr:row>
          <xdr:rowOff>57150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3"/>
  <sheetViews>
    <sheetView showZeros="0" tabSelected="1" view="pageBreakPreview" zoomScale="60" zoomScaleNormal="70" workbookViewId="0"/>
  </sheetViews>
  <sheetFormatPr defaultRowHeight="13.5" x14ac:dyDescent="0.15"/>
  <cols>
    <col min="1" max="1" width="1.25" style="106" customWidth="1"/>
    <col min="2" max="2" width="9.5" style="106" customWidth="1"/>
    <col min="3" max="3" width="17" style="106" customWidth="1"/>
    <col min="4" max="4" width="25.875" style="106" customWidth="1"/>
    <col min="5" max="5" width="9" style="106" customWidth="1"/>
    <col min="6" max="11" width="15.625" style="106" customWidth="1"/>
    <col min="12" max="12" width="7.625" style="106" customWidth="1"/>
    <col min="13" max="13" width="8.625" style="106" customWidth="1"/>
    <col min="14" max="14" width="19.375" style="106" customWidth="1"/>
    <col min="15" max="15" width="1.625" style="106" customWidth="1"/>
    <col min="16" max="16" width="9" style="106"/>
    <col min="17" max="22" width="9" style="106" customWidth="1"/>
    <col min="23" max="16384" width="9" style="106"/>
  </cols>
  <sheetData>
    <row r="1" spans="2:22" s="104" customFormat="1" ht="24" customHeight="1" x14ac:dyDescent="0.25">
      <c r="B1" s="102" t="s">
        <v>69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2:22" s="104" customFormat="1" ht="24" customHeight="1" x14ac:dyDescent="0.25"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2:22" s="104" customFormat="1" ht="27" customHeight="1" x14ac:dyDescent="0.15">
      <c r="B3" s="3"/>
      <c r="C3" s="3"/>
      <c r="D3" s="4" t="s">
        <v>30</v>
      </c>
      <c r="E3" s="5" t="s">
        <v>31</v>
      </c>
      <c r="F3" s="6" t="s">
        <v>32</v>
      </c>
      <c r="G3" s="3"/>
      <c r="H3" s="3"/>
      <c r="I3" s="3"/>
      <c r="J3" s="3"/>
      <c r="K3" s="3"/>
      <c r="L3" s="3"/>
      <c r="M3" s="3"/>
      <c r="N3" s="3"/>
      <c r="O3" s="3"/>
    </row>
    <row r="4" spans="2:22" s="104" customFormat="1" ht="13.5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22" s="104" customFormat="1" ht="30.75" customHeight="1" x14ac:dyDescent="0.15">
      <c r="B5" s="5"/>
      <c r="C5" s="5"/>
      <c r="D5" s="5"/>
      <c r="E5" s="5"/>
      <c r="F5" s="5"/>
      <c r="G5" s="5"/>
      <c r="H5" s="5"/>
      <c r="J5" s="113" t="s">
        <v>17</v>
      </c>
      <c r="K5" s="203"/>
      <c r="L5" s="203"/>
      <c r="M5" s="203"/>
      <c r="N5" s="203"/>
      <c r="O5" s="8"/>
      <c r="Q5" s="103"/>
      <c r="R5" s="103"/>
      <c r="S5" s="103"/>
      <c r="T5" s="103"/>
      <c r="U5" s="103"/>
      <c r="V5" s="103"/>
    </row>
    <row r="6" spans="2:22" s="104" customFormat="1" ht="29.25" customHeight="1" thickBot="1" x14ac:dyDescent="0.2"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03"/>
      <c r="Q6" s="103"/>
      <c r="R6" s="103"/>
      <c r="S6" s="103"/>
      <c r="T6" s="103"/>
      <c r="U6" s="103"/>
      <c r="V6" s="103"/>
    </row>
    <row r="7" spans="2:22" ht="33.75" customHeight="1" x14ac:dyDescent="0.15">
      <c r="B7" s="264" t="s">
        <v>75</v>
      </c>
      <c r="C7" s="261" t="s">
        <v>73</v>
      </c>
      <c r="D7" s="224" t="s">
        <v>74</v>
      </c>
      <c r="E7" s="225"/>
      <c r="F7" s="204" t="s">
        <v>26</v>
      </c>
      <c r="G7" s="205"/>
      <c r="H7" s="206"/>
      <c r="I7" s="207" t="s">
        <v>18</v>
      </c>
      <c r="J7" s="208"/>
      <c r="K7" s="209"/>
      <c r="L7" s="210" t="s">
        <v>4</v>
      </c>
      <c r="M7" s="213" t="s">
        <v>9</v>
      </c>
      <c r="N7" s="216" t="s">
        <v>21</v>
      </c>
      <c r="O7" s="147"/>
      <c r="Q7" s="109"/>
      <c r="R7" s="131"/>
      <c r="S7" s="131"/>
      <c r="T7" s="147"/>
      <c r="U7" s="147"/>
      <c r="V7" s="147"/>
    </row>
    <row r="8" spans="2:22" ht="21" customHeight="1" x14ac:dyDescent="0.15">
      <c r="B8" s="265"/>
      <c r="C8" s="262"/>
      <c r="D8" s="226"/>
      <c r="E8" s="227"/>
      <c r="F8" s="219" t="s">
        <v>2</v>
      </c>
      <c r="G8" s="221" t="s">
        <v>34</v>
      </c>
      <c r="H8" s="202" t="s">
        <v>3</v>
      </c>
      <c r="I8" s="219" t="s">
        <v>2</v>
      </c>
      <c r="J8" s="214" t="s">
        <v>34</v>
      </c>
      <c r="K8" s="202" t="s">
        <v>3</v>
      </c>
      <c r="L8" s="211"/>
      <c r="M8" s="214"/>
      <c r="N8" s="217"/>
      <c r="Q8" s="259"/>
      <c r="R8" s="109"/>
      <c r="S8" s="109"/>
      <c r="T8" s="147"/>
      <c r="U8" s="147"/>
      <c r="V8" s="147"/>
    </row>
    <row r="9" spans="2:22" ht="21" customHeight="1" thickBot="1" x14ac:dyDescent="0.2">
      <c r="B9" s="266"/>
      <c r="C9" s="263"/>
      <c r="D9" s="228"/>
      <c r="E9" s="229"/>
      <c r="F9" s="220"/>
      <c r="G9" s="222"/>
      <c r="H9" s="223"/>
      <c r="I9" s="220"/>
      <c r="J9" s="222"/>
      <c r="K9" s="223"/>
      <c r="L9" s="212"/>
      <c r="M9" s="215"/>
      <c r="N9" s="218"/>
      <c r="Q9" s="260"/>
      <c r="R9" s="109"/>
      <c r="S9" s="109"/>
      <c r="T9" s="147"/>
      <c r="U9" s="147"/>
      <c r="V9" s="147"/>
    </row>
    <row r="10" spans="2:22" ht="35.1" customHeight="1" thickTop="1" x14ac:dyDescent="0.15">
      <c r="B10" s="129"/>
      <c r="C10" s="130"/>
      <c r="D10" s="201"/>
      <c r="E10" s="202"/>
      <c r="F10" s="169"/>
      <c r="G10" s="170"/>
      <c r="H10" s="171">
        <f>F10-G10</f>
        <v>0</v>
      </c>
      <c r="I10" s="180"/>
      <c r="J10" s="170"/>
      <c r="K10" s="171" t="str">
        <f t="shared" ref="K10:K23" si="0">IF((I10-J10)&gt;0,I10-J10,"")</f>
        <v/>
      </c>
      <c r="L10" s="181"/>
      <c r="M10" s="163"/>
      <c r="N10" s="165"/>
      <c r="Q10" s="148"/>
      <c r="R10" s="109"/>
      <c r="S10" s="109"/>
      <c r="T10" s="109"/>
      <c r="U10" s="147"/>
      <c r="V10" s="147"/>
    </row>
    <row r="11" spans="2:22" ht="35.1" customHeight="1" x14ac:dyDescent="0.15">
      <c r="B11" s="25"/>
      <c r="C11" s="135"/>
      <c r="D11" s="230"/>
      <c r="E11" s="231"/>
      <c r="F11" s="172"/>
      <c r="G11" s="173"/>
      <c r="H11" s="174">
        <f>IF((H10+F11-G11)&gt;=0,H10+F11-G11,"")</f>
        <v>0</v>
      </c>
      <c r="I11" s="172"/>
      <c r="J11" s="173"/>
      <c r="K11" s="174" t="str">
        <f t="shared" si="0"/>
        <v/>
      </c>
      <c r="L11" s="182"/>
      <c r="M11" s="164"/>
      <c r="N11" s="166"/>
      <c r="Q11" s="140"/>
      <c r="R11" s="131"/>
      <c r="S11" s="131"/>
      <c r="T11" s="131"/>
      <c r="U11" s="147"/>
      <c r="V11" s="147"/>
    </row>
    <row r="12" spans="2:22" ht="34.5" customHeight="1" x14ac:dyDescent="0.15">
      <c r="B12" s="25"/>
      <c r="C12" s="135"/>
      <c r="D12" s="230"/>
      <c r="E12" s="231"/>
      <c r="F12" s="172"/>
      <c r="G12" s="173"/>
      <c r="H12" s="174">
        <f>IF((H11+F12-G12)&gt;=0,H11+F12-G12,"")</f>
        <v>0</v>
      </c>
      <c r="I12" s="172"/>
      <c r="J12" s="173"/>
      <c r="K12" s="174" t="str">
        <f t="shared" si="0"/>
        <v/>
      </c>
      <c r="L12" s="182"/>
      <c r="M12" s="145"/>
      <c r="N12" s="167"/>
      <c r="Q12" s="148"/>
      <c r="R12" s="147"/>
      <c r="S12" s="147"/>
      <c r="T12" s="147"/>
      <c r="U12" s="147"/>
      <c r="V12" s="147"/>
    </row>
    <row r="13" spans="2:22" ht="33.75" customHeight="1" x14ac:dyDescent="0.15">
      <c r="B13" s="25"/>
      <c r="C13" s="135"/>
      <c r="D13" s="230"/>
      <c r="E13" s="231"/>
      <c r="F13" s="175"/>
      <c r="G13" s="176"/>
      <c r="H13" s="174">
        <f>IF((H12+F13-G13)&gt;=0,H12+F13-G13,"")</f>
        <v>0</v>
      </c>
      <c r="I13" s="175"/>
      <c r="J13" s="176"/>
      <c r="K13" s="174" t="str">
        <f t="shared" si="0"/>
        <v/>
      </c>
      <c r="L13" s="182"/>
      <c r="M13" s="145"/>
      <c r="N13" s="166"/>
      <c r="Q13" s="148"/>
      <c r="R13" s="147"/>
      <c r="S13" s="147"/>
      <c r="T13" s="147"/>
      <c r="U13" s="147"/>
      <c r="V13" s="147"/>
    </row>
    <row r="14" spans="2:22" ht="33.75" customHeight="1" x14ac:dyDescent="0.15">
      <c r="B14" s="25"/>
      <c r="C14" s="135"/>
      <c r="D14" s="230"/>
      <c r="E14" s="231"/>
      <c r="F14" s="175"/>
      <c r="G14" s="176"/>
      <c r="H14" s="174">
        <f>IF((H13+F14-G14)&gt;=0,H13+F14-G14,"")</f>
        <v>0</v>
      </c>
      <c r="I14" s="175"/>
      <c r="J14" s="176"/>
      <c r="K14" s="174" t="str">
        <f t="shared" si="0"/>
        <v/>
      </c>
      <c r="L14" s="182"/>
      <c r="M14" s="145"/>
      <c r="N14" s="166"/>
      <c r="Q14" s="147"/>
      <c r="R14" s="147"/>
      <c r="S14" s="147"/>
      <c r="T14" s="147"/>
      <c r="U14" s="147"/>
      <c r="V14" s="147"/>
    </row>
    <row r="15" spans="2:22" ht="33.75" customHeight="1" x14ac:dyDescent="0.15">
      <c r="B15" s="25"/>
      <c r="C15" s="135"/>
      <c r="D15" s="230"/>
      <c r="E15" s="231"/>
      <c r="F15" s="175"/>
      <c r="G15" s="176"/>
      <c r="H15" s="174">
        <f>IF((H14+F15-G15)&gt;=0,H14+F15-G15,"")</f>
        <v>0</v>
      </c>
      <c r="I15" s="175"/>
      <c r="J15" s="176"/>
      <c r="K15" s="174" t="str">
        <f t="shared" si="0"/>
        <v/>
      </c>
      <c r="L15" s="182"/>
      <c r="M15" s="145"/>
      <c r="N15" s="166"/>
      <c r="Q15" s="147"/>
      <c r="R15" s="147"/>
      <c r="S15" s="147"/>
      <c r="T15" s="147"/>
      <c r="U15" s="147"/>
      <c r="V15" s="147"/>
    </row>
    <row r="16" spans="2:22" ht="33.75" customHeight="1" x14ac:dyDescent="0.15">
      <c r="B16" s="25"/>
      <c r="C16" s="135"/>
      <c r="D16" s="230"/>
      <c r="E16" s="231"/>
      <c r="F16" s="175"/>
      <c r="G16" s="176"/>
      <c r="H16" s="174">
        <f t="shared" ref="H16:H23" si="1">IF((H15+F16-G16)&gt;=0,H15+F16-G16,"")</f>
        <v>0</v>
      </c>
      <c r="I16" s="175"/>
      <c r="J16" s="176"/>
      <c r="K16" s="174" t="str">
        <f t="shared" si="0"/>
        <v/>
      </c>
      <c r="L16" s="182"/>
      <c r="M16" s="145"/>
      <c r="N16" s="166"/>
      <c r="Q16" s="147"/>
      <c r="R16" s="147"/>
      <c r="S16" s="147"/>
      <c r="T16" s="147"/>
      <c r="U16" s="147"/>
      <c r="V16" s="147"/>
    </row>
    <row r="17" spans="1:22" ht="33.75" customHeight="1" x14ac:dyDescent="0.15">
      <c r="B17" s="25"/>
      <c r="C17" s="135"/>
      <c r="D17" s="230"/>
      <c r="E17" s="231"/>
      <c r="F17" s="175"/>
      <c r="G17" s="176"/>
      <c r="H17" s="174">
        <f t="shared" si="1"/>
        <v>0</v>
      </c>
      <c r="I17" s="175"/>
      <c r="J17" s="176"/>
      <c r="K17" s="174" t="str">
        <f t="shared" si="0"/>
        <v/>
      </c>
      <c r="L17" s="182"/>
      <c r="M17" s="145"/>
      <c r="N17" s="166"/>
      <c r="Q17" s="147"/>
      <c r="R17" s="147"/>
      <c r="S17" s="147"/>
      <c r="T17" s="147"/>
      <c r="U17" s="147"/>
      <c r="V17" s="147"/>
    </row>
    <row r="18" spans="1:22" ht="33.75" customHeight="1" x14ac:dyDescent="0.15">
      <c r="B18" s="25"/>
      <c r="C18" s="135"/>
      <c r="D18" s="230"/>
      <c r="E18" s="231"/>
      <c r="F18" s="175"/>
      <c r="G18" s="176"/>
      <c r="H18" s="174">
        <f t="shared" si="1"/>
        <v>0</v>
      </c>
      <c r="I18" s="175"/>
      <c r="J18" s="176"/>
      <c r="K18" s="174" t="str">
        <f t="shared" si="0"/>
        <v/>
      </c>
      <c r="L18" s="182"/>
      <c r="M18" s="145"/>
      <c r="N18" s="166"/>
      <c r="Q18" s="147"/>
      <c r="R18" s="147"/>
      <c r="S18" s="147"/>
      <c r="T18" s="147"/>
      <c r="U18" s="147"/>
      <c r="V18" s="147"/>
    </row>
    <row r="19" spans="1:22" ht="33.75" customHeight="1" x14ac:dyDescent="0.15">
      <c r="B19" s="25"/>
      <c r="C19" s="135"/>
      <c r="D19" s="230"/>
      <c r="E19" s="231"/>
      <c r="F19" s="175"/>
      <c r="G19" s="176"/>
      <c r="H19" s="174">
        <f t="shared" si="1"/>
        <v>0</v>
      </c>
      <c r="I19" s="175"/>
      <c r="J19" s="176"/>
      <c r="K19" s="174" t="str">
        <f t="shared" si="0"/>
        <v/>
      </c>
      <c r="L19" s="182"/>
      <c r="M19" s="145"/>
      <c r="N19" s="166"/>
      <c r="Q19" s="147"/>
      <c r="R19" s="147"/>
      <c r="S19" s="147"/>
      <c r="T19" s="147"/>
      <c r="U19" s="147"/>
      <c r="V19" s="147"/>
    </row>
    <row r="20" spans="1:22" ht="33.75" customHeight="1" x14ac:dyDescent="0.15">
      <c r="B20" s="25"/>
      <c r="C20" s="135"/>
      <c r="D20" s="230"/>
      <c r="E20" s="231"/>
      <c r="F20" s="175"/>
      <c r="G20" s="176"/>
      <c r="H20" s="174">
        <f t="shared" si="1"/>
        <v>0</v>
      </c>
      <c r="I20" s="175"/>
      <c r="J20" s="176"/>
      <c r="K20" s="174" t="str">
        <f t="shared" si="0"/>
        <v/>
      </c>
      <c r="L20" s="182"/>
      <c r="M20" s="145"/>
      <c r="N20" s="166"/>
      <c r="Q20" s="147"/>
      <c r="R20" s="147"/>
      <c r="S20" s="147"/>
      <c r="T20" s="147"/>
      <c r="U20" s="147"/>
      <c r="V20" s="147"/>
    </row>
    <row r="21" spans="1:22" ht="33.75" customHeight="1" x14ac:dyDescent="0.15">
      <c r="B21" s="25"/>
      <c r="C21" s="135"/>
      <c r="D21" s="230"/>
      <c r="E21" s="231"/>
      <c r="F21" s="175"/>
      <c r="G21" s="176"/>
      <c r="H21" s="174">
        <f t="shared" si="1"/>
        <v>0</v>
      </c>
      <c r="I21" s="175"/>
      <c r="J21" s="176"/>
      <c r="K21" s="174" t="str">
        <f t="shared" si="0"/>
        <v/>
      </c>
      <c r="L21" s="182"/>
      <c r="M21" s="145"/>
      <c r="N21" s="166"/>
      <c r="Q21" s="147"/>
      <c r="R21" s="147"/>
      <c r="S21" s="147"/>
      <c r="T21" s="147"/>
      <c r="U21" s="147"/>
      <c r="V21" s="147"/>
    </row>
    <row r="22" spans="1:22" ht="33.75" customHeight="1" x14ac:dyDescent="0.15">
      <c r="B22" s="25"/>
      <c r="C22" s="135"/>
      <c r="D22" s="230"/>
      <c r="E22" s="231"/>
      <c r="F22" s="175"/>
      <c r="G22" s="176"/>
      <c r="H22" s="174">
        <f t="shared" si="1"/>
        <v>0</v>
      </c>
      <c r="I22" s="175"/>
      <c r="J22" s="176"/>
      <c r="K22" s="174" t="str">
        <f t="shared" si="0"/>
        <v/>
      </c>
      <c r="L22" s="182"/>
      <c r="M22" s="145"/>
      <c r="N22" s="166"/>
      <c r="Q22" s="147"/>
      <c r="R22" s="147"/>
      <c r="S22" s="147"/>
      <c r="T22" s="147"/>
      <c r="U22" s="147"/>
      <c r="V22" s="147"/>
    </row>
    <row r="23" spans="1:22" ht="33.75" customHeight="1" thickBot="1" x14ac:dyDescent="0.2">
      <c r="B23" s="116"/>
      <c r="C23" s="138"/>
      <c r="D23" s="239"/>
      <c r="E23" s="240"/>
      <c r="F23" s="177"/>
      <c r="G23" s="178"/>
      <c r="H23" s="179">
        <f t="shared" si="1"/>
        <v>0</v>
      </c>
      <c r="I23" s="177"/>
      <c r="J23" s="178"/>
      <c r="K23" s="179" t="str">
        <f t="shared" si="0"/>
        <v/>
      </c>
      <c r="L23" s="183"/>
      <c r="M23" s="141"/>
      <c r="N23" s="168"/>
      <c r="Q23" s="147"/>
      <c r="R23" s="147"/>
      <c r="S23" s="147"/>
      <c r="T23" s="147"/>
      <c r="U23" s="147"/>
      <c r="V23" s="147"/>
    </row>
    <row r="24" spans="1:22" ht="33.75" customHeight="1" thickTop="1" thickBot="1" x14ac:dyDescent="0.2">
      <c r="B24" s="232" t="s">
        <v>10</v>
      </c>
      <c r="C24" s="233"/>
      <c r="D24" s="233"/>
      <c r="E24" s="234"/>
      <c r="F24" s="142" t="str">
        <f>IF(SUM(F10:F23)&gt;0,SUM(F10:F23),"")</f>
        <v/>
      </c>
      <c r="G24" s="33" t="str">
        <f>IF(SUM(G10:G23)&gt;0,SUM(G10:G23),"")</f>
        <v/>
      </c>
      <c r="H24" s="146">
        <f>H23</f>
        <v>0</v>
      </c>
      <c r="I24" s="142" t="str">
        <f t="shared" ref="I24:K24" si="2">IF(SUM(I10:I23)&gt;0,SUM(I10:I23),"")</f>
        <v/>
      </c>
      <c r="J24" s="33" t="str">
        <f t="shared" si="2"/>
        <v/>
      </c>
      <c r="K24" s="146" t="str">
        <f t="shared" si="2"/>
        <v/>
      </c>
      <c r="L24" s="38"/>
      <c r="M24" s="143"/>
      <c r="N24" s="144"/>
      <c r="Q24" s="147"/>
      <c r="R24" s="147"/>
      <c r="S24" s="147"/>
      <c r="T24" s="147"/>
      <c r="U24" s="147"/>
      <c r="V24" s="147"/>
    </row>
    <row r="25" spans="1:22" ht="18.75" customHeight="1" x14ac:dyDescent="0.15">
      <c r="B25" s="41" t="s">
        <v>11</v>
      </c>
      <c r="C25" s="41"/>
      <c r="D25" s="107"/>
      <c r="E25" s="107"/>
      <c r="F25" s="108"/>
      <c r="G25" s="108"/>
      <c r="H25" s="112"/>
      <c r="I25" s="112"/>
      <c r="J25" s="112"/>
      <c r="K25" s="112"/>
      <c r="L25" s="109"/>
      <c r="M25" s="109"/>
      <c r="N25" s="109"/>
      <c r="Q25" s="147"/>
      <c r="R25" s="147"/>
      <c r="S25" s="147"/>
      <c r="T25" s="147"/>
      <c r="U25" s="147"/>
      <c r="V25" s="147"/>
    </row>
    <row r="26" spans="1:22" ht="18.75" customHeight="1" x14ac:dyDescent="0.15">
      <c r="B26" s="41"/>
      <c r="C26" s="41"/>
      <c r="D26" s="107"/>
      <c r="E26" s="107"/>
      <c r="F26" s="108"/>
      <c r="G26" s="108"/>
      <c r="H26" s="112"/>
      <c r="I26" s="112"/>
      <c r="J26" s="112"/>
      <c r="K26" s="112"/>
      <c r="L26" s="109"/>
      <c r="M26" s="109"/>
      <c r="N26" s="109"/>
      <c r="Q26" s="131"/>
      <c r="R26" s="147"/>
      <c r="S26" s="147"/>
      <c r="T26" s="147"/>
      <c r="U26" s="147"/>
      <c r="V26" s="147"/>
    </row>
    <row r="27" spans="1:22" ht="14.25" customHeight="1" x14ac:dyDescent="0.15">
      <c r="B27" s="41"/>
      <c r="C27" s="41"/>
      <c r="D27" s="107"/>
      <c r="E27" s="107"/>
      <c r="F27" s="108"/>
      <c r="G27" s="108"/>
      <c r="H27" s="112"/>
      <c r="I27" s="112"/>
      <c r="J27" s="112"/>
      <c r="K27" s="112"/>
      <c r="L27" s="109"/>
      <c r="M27" s="109"/>
      <c r="N27" s="109"/>
      <c r="Q27" s="131"/>
      <c r="R27" s="147"/>
      <c r="S27" s="147"/>
      <c r="T27" s="147"/>
      <c r="U27" s="147"/>
      <c r="V27" s="147"/>
    </row>
    <row r="28" spans="1:22" ht="27" customHeight="1" x14ac:dyDescent="0.15">
      <c r="A28" s="47"/>
      <c r="B28" s="48" t="s">
        <v>35</v>
      </c>
      <c r="C28" s="49"/>
      <c r="D28" s="49"/>
      <c r="E28" s="49"/>
      <c r="F28" s="49"/>
      <c r="G28" s="51" t="s">
        <v>25</v>
      </c>
      <c r="H28" s="117"/>
      <c r="I28" s="48" t="s">
        <v>64</v>
      </c>
      <c r="J28" s="49"/>
      <c r="K28" s="49"/>
      <c r="L28" s="51" t="s">
        <v>67</v>
      </c>
      <c r="M28" s="49"/>
      <c r="N28" s="49"/>
      <c r="O28" s="49"/>
      <c r="Q28" s="131"/>
      <c r="R28" s="131"/>
      <c r="S28" s="131"/>
      <c r="T28" s="131"/>
      <c r="U28" s="147"/>
      <c r="V28" s="147"/>
    </row>
    <row r="29" spans="1:22" ht="27" customHeight="1" x14ac:dyDescent="0.15">
      <c r="A29" s="47"/>
      <c r="B29" s="235" t="s">
        <v>14</v>
      </c>
      <c r="C29" s="236"/>
      <c r="D29" s="237" t="s">
        <v>26</v>
      </c>
      <c r="E29" s="238"/>
      <c r="F29" s="274" t="s">
        <v>19</v>
      </c>
      <c r="G29" s="274"/>
      <c r="H29" s="49"/>
      <c r="I29" s="267" t="s">
        <v>14</v>
      </c>
      <c r="J29" s="267"/>
      <c r="K29" s="268" t="s">
        <v>66</v>
      </c>
      <c r="L29" s="269"/>
      <c r="M29" s="47"/>
      <c r="N29" s="47"/>
      <c r="O29" s="47"/>
      <c r="Q29" s="131"/>
      <c r="R29" s="149"/>
      <c r="S29" s="149"/>
      <c r="T29" s="149"/>
      <c r="U29" s="147"/>
      <c r="V29" s="147"/>
    </row>
    <row r="30" spans="1:22" ht="27" customHeight="1" x14ac:dyDescent="0.15">
      <c r="A30" s="47"/>
      <c r="B30" s="235" t="s">
        <v>29</v>
      </c>
      <c r="C30" s="236"/>
      <c r="D30" s="241"/>
      <c r="E30" s="242"/>
      <c r="F30" s="241"/>
      <c r="G30" s="242"/>
      <c r="H30" s="56"/>
      <c r="I30" s="270" t="s">
        <v>65</v>
      </c>
      <c r="J30" s="270"/>
      <c r="K30" s="271">
        <f>SUMIF(C10:C23,"1 日当",G10:G23)+SUMIF(C10:C23,"1 日当",J10:J23)</f>
        <v>0</v>
      </c>
      <c r="L30" s="271"/>
      <c r="M30" s="47"/>
      <c r="N30" s="47"/>
      <c r="O30" s="47"/>
      <c r="Q30" s="140"/>
      <c r="R30" s="140"/>
      <c r="S30" s="140"/>
      <c r="T30" s="140"/>
      <c r="U30" s="147"/>
      <c r="V30" s="147"/>
    </row>
    <row r="31" spans="1:22" ht="27" customHeight="1" thickBot="1" x14ac:dyDescent="0.2">
      <c r="A31" s="47"/>
      <c r="B31" s="243" t="s">
        <v>36</v>
      </c>
      <c r="C31" s="244"/>
      <c r="D31" s="245"/>
      <c r="E31" s="246"/>
      <c r="F31" s="245"/>
      <c r="G31" s="246"/>
      <c r="H31" s="56"/>
      <c r="I31" s="270" t="s">
        <v>76</v>
      </c>
      <c r="J31" s="270"/>
      <c r="K31" s="271">
        <f>SUMIF(C10:C23,"2 購入・リース費",G10:G23)+SUMIF(C10:C23,"2 購入・リース費",J10:J23)</f>
        <v>0</v>
      </c>
      <c r="L31" s="271"/>
      <c r="M31" s="47"/>
      <c r="N31" s="47"/>
      <c r="O31" s="47"/>
      <c r="Q31" s="140"/>
      <c r="R31" s="139"/>
      <c r="S31" s="139"/>
      <c r="T31" s="139"/>
      <c r="U31" s="147"/>
      <c r="V31" s="147"/>
    </row>
    <row r="32" spans="1:22" ht="27" customHeight="1" thickTop="1" x14ac:dyDescent="0.15">
      <c r="A32" s="47"/>
      <c r="B32" s="247" t="s">
        <v>10</v>
      </c>
      <c r="C32" s="248"/>
      <c r="D32" s="249" t="str">
        <f>IF(SUM(D30:E31)&gt;0,SUM(D30:E31),"")</f>
        <v/>
      </c>
      <c r="E32" s="250"/>
      <c r="F32" s="249" t="str">
        <f>IF(SUM(F30:G31)&gt;0,SUM(F30:G31),"")</f>
        <v/>
      </c>
      <c r="G32" s="250"/>
      <c r="H32" s="118"/>
      <c r="I32" s="270" t="s">
        <v>55</v>
      </c>
      <c r="J32" s="270"/>
      <c r="K32" s="271">
        <f>SUMIF(C10:C23,"3 外注費",G10:G23)+SUMIF(C10:C23,"3 外注費",J10:J23)</f>
        <v>0</v>
      </c>
      <c r="L32" s="271"/>
      <c r="M32" s="47"/>
      <c r="N32" s="47"/>
      <c r="O32" s="47"/>
      <c r="Q32" s="140"/>
      <c r="R32" s="139"/>
      <c r="S32" s="139"/>
      <c r="T32" s="139"/>
      <c r="U32" s="147"/>
      <c r="V32" s="147"/>
    </row>
    <row r="33" spans="1:22" ht="27" customHeight="1" thickBot="1" x14ac:dyDescent="0.2">
      <c r="A33" s="47"/>
      <c r="B33" s="111"/>
      <c r="C33" s="111"/>
      <c r="D33" s="119"/>
      <c r="E33" s="119"/>
      <c r="F33" s="119"/>
      <c r="G33" s="119"/>
      <c r="H33" s="118"/>
      <c r="I33" s="272" t="s">
        <v>56</v>
      </c>
      <c r="J33" s="272"/>
      <c r="K33" s="253">
        <f>SUMIF(C10:C23,"4 その他",G10:G23)+SUMIF(C10:C23,"4 その他",J10:J23)</f>
        <v>0</v>
      </c>
      <c r="L33" s="253"/>
      <c r="M33" s="47"/>
      <c r="N33" s="47"/>
      <c r="O33" s="47"/>
      <c r="Q33" s="46"/>
      <c r="R33" s="147"/>
      <c r="S33" s="147"/>
      <c r="T33" s="147"/>
      <c r="U33" s="147"/>
      <c r="V33" s="147"/>
    </row>
    <row r="34" spans="1:22" ht="27" customHeight="1" thickTop="1" x14ac:dyDescent="0.15">
      <c r="A34" s="47"/>
      <c r="B34" s="111"/>
      <c r="C34" s="111"/>
      <c r="D34" s="119"/>
      <c r="E34" s="119"/>
      <c r="F34" s="119"/>
      <c r="G34" s="119"/>
      <c r="H34" s="118"/>
      <c r="I34" s="254" t="s">
        <v>10</v>
      </c>
      <c r="J34" s="254"/>
      <c r="K34" s="255">
        <f>SUM(K30:L33)</f>
        <v>0</v>
      </c>
      <c r="L34" s="255"/>
      <c r="M34" s="47"/>
      <c r="N34" s="47"/>
      <c r="O34" s="47"/>
    </row>
    <row r="35" spans="1:22" ht="14.25" customHeight="1" x14ac:dyDescent="0.15">
      <c r="B35" s="41"/>
      <c r="C35" s="41"/>
      <c r="D35" s="107"/>
      <c r="E35" s="107"/>
      <c r="F35" s="108"/>
      <c r="G35" s="108"/>
      <c r="H35" s="112"/>
      <c r="I35" s="112"/>
      <c r="J35" s="112"/>
      <c r="K35" s="112"/>
      <c r="L35" s="109"/>
      <c r="M35" s="109"/>
      <c r="N35" s="109"/>
      <c r="Q35" s="60"/>
      <c r="R35" s="60"/>
      <c r="S35" s="60"/>
      <c r="T35" s="60"/>
    </row>
    <row r="36" spans="1:22" s="60" customFormat="1" ht="18" customHeight="1" x14ac:dyDescent="0.15">
      <c r="B36" s="61" t="s">
        <v>15</v>
      </c>
      <c r="C36" s="61"/>
      <c r="D36" s="62"/>
      <c r="E36" s="62"/>
      <c r="F36" s="62"/>
      <c r="G36" s="62"/>
      <c r="H36" s="63"/>
      <c r="I36" s="63"/>
      <c r="J36" s="63"/>
      <c r="K36" s="63"/>
      <c r="L36" s="63"/>
      <c r="M36" s="63"/>
      <c r="Q36" s="65"/>
      <c r="R36" s="65"/>
      <c r="S36" s="65"/>
      <c r="T36" s="65"/>
    </row>
    <row r="37" spans="1:22" s="65" customFormat="1" ht="18" customHeight="1" x14ac:dyDescent="0.15">
      <c r="B37" s="66" t="s">
        <v>16</v>
      </c>
      <c r="C37" s="66" t="s">
        <v>5</v>
      </c>
      <c r="D37" s="251" t="s">
        <v>6</v>
      </c>
      <c r="E37" s="251"/>
      <c r="F37" s="251"/>
      <c r="G37" s="251"/>
      <c r="H37" s="251"/>
      <c r="I37" s="251"/>
      <c r="J37" s="251"/>
      <c r="K37" s="251"/>
      <c r="L37" s="251"/>
      <c r="M37" s="251"/>
      <c r="N37" s="251"/>
    </row>
    <row r="38" spans="1:22" s="65" customFormat="1" ht="18" customHeight="1" x14ac:dyDescent="0.15">
      <c r="B38" s="66">
        <v>1</v>
      </c>
      <c r="C38" s="66" t="s">
        <v>7</v>
      </c>
      <c r="D38" s="252" t="s">
        <v>8</v>
      </c>
      <c r="E38" s="252"/>
      <c r="F38" s="252"/>
      <c r="G38" s="252"/>
      <c r="H38" s="252"/>
      <c r="I38" s="252"/>
      <c r="J38" s="252"/>
      <c r="K38" s="252"/>
      <c r="L38" s="252"/>
      <c r="M38" s="252"/>
      <c r="N38" s="252"/>
    </row>
    <row r="39" spans="1:22" s="65" customFormat="1" ht="18" customHeight="1" x14ac:dyDescent="0.15">
      <c r="B39" s="66">
        <v>2</v>
      </c>
      <c r="C39" s="66" t="s">
        <v>28</v>
      </c>
      <c r="D39" s="273" t="s">
        <v>12</v>
      </c>
      <c r="E39" s="273"/>
      <c r="F39" s="273"/>
      <c r="G39" s="273"/>
      <c r="H39" s="273"/>
      <c r="I39" s="273"/>
      <c r="J39" s="273"/>
      <c r="K39" s="273"/>
      <c r="L39" s="273"/>
      <c r="M39" s="273"/>
      <c r="N39" s="273"/>
    </row>
    <row r="40" spans="1:22" s="65" customFormat="1" ht="18" customHeight="1" x14ac:dyDescent="0.15">
      <c r="B40" s="66">
        <v>3</v>
      </c>
      <c r="C40" s="66" t="s">
        <v>27</v>
      </c>
      <c r="D40" s="256" t="s">
        <v>24</v>
      </c>
      <c r="E40" s="257"/>
      <c r="F40" s="257"/>
      <c r="G40" s="257"/>
      <c r="H40" s="257"/>
      <c r="I40" s="257"/>
      <c r="J40" s="257"/>
      <c r="K40" s="257"/>
      <c r="L40" s="257"/>
      <c r="M40" s="257"/>
      <c r="N40" s="258"/>
      <c r="Q40" s="60"/>
      <c r="R40" s="60"/>
      <c r="S40" s="60"/>
      <c r="T40" s="60"/>
    </row>
    <row r="41" spans="1:22" s="60" customFormat="1" ht="18" customHeight="1" x14ac:dyDescent="0.15">
      <c r="B41" s="71">
        <v>4</v>
      </c>
      <c r="C41" s="71" t="s">
        <v>23</v>
      </c>
      <c r="D41" s="256" t="s">
        <v>22</v>
      </c>
      <c r="E41" s="257"/>
      <c r="F41" s="257"/>
      <c r="G41" s="257"/>
      <c r="H41" s="257"/>
      <c r="I41" s="257"/>
      <c r="J41" s="257"/>
      <c r="K41" s="257"/>
      <c r="L41" s="257"/>
      <c r="M41" s="257"/>
      <c r="N41" s="258"/>
      <c r="Q41" s="110"/>
      <c r="R41" s="110"/>
      <c r="S41" s="110"/>
      <c r="T41" s="110"/>
    </row>
    <row r="42" spans="1:22" s="110" customFormat="1" ht="20.100000000000001" customHeight="1" x14ac:dyDescent="0.15">
      <c r="B42" s="61"/>
      <c r="C42" s="61"/>
      <c r="D42" s="73"/>
      <c r="E42" s="73"/>
      <c r="F42" s="73"/>
      <c r="G42" s="61"/>
      <c r="H42" s="61"/>
      <c r="I42" s="61"/>
      <c r="J42" s="61"/>
      <c r="K42" s="61"/>
      <c r="L42" s="61"/>
      <c r="M42" s="61"/>
      <c r="Q42" s="106"/>
      <c r="R42" s="106"/>
      <c r="S42" s="106"/>
      <c r="T42" s="106"/>
    </row>
    <row r="43" spans="1:22" ht="18.75" customHeight="1" x14ac:dyDescent="0.15">
      <c r="B43" s="76"/>
      <c r="C43" s="76"/>
    </row>
  </sheetData>
  <mergeCells count="60">
    <mergeCell ref="D40:N40"/>
    <mergeCell ref="Q8:Q9"/>
    <mergeCell ref="C7:C9"/>
    <mergeCell ref="B7:B9"/>
    <mergeCell ref="D41:N41"/>
    <mergeCell ref="I29:J29"/>
    <mergeCell ref="K29:L29"/>
    <mergeCell ref="I30:J30"/>
    <mergeCell ref="K30:L30"/>
    <mergeCell ref="I31:J31"/>
    <mergeCell ref="K31:L31"/>
    <mergeCell ref="I32:J32"/>
    <mergeCell ref="K32:L32"/>
    <mergeCell ref="I33:J33"/>
    <mergeCell ref="D39:N39"/>
    <mergeCell ref="F29:G29"/>
    <mergeCell ref="B32:C32"/>
    <mergeCell ref="D32:E32"/>
    <mergeCell ref="F32:G32"/>
    <mergeCell ref="D37:N37"/>
    <mergeCell ref="D38:N38"/>
    <mergeCell ref="K33:L33"/>
    <mergeCell ref="I34:J34"/>
    <mergeCell ref="K34:L34"/>
    <mergeCell ref="B30:C30"/>
    <mergeCell ref="D30:E30"/>
    <mergeCell ref="F30:G30"/>
    <mergeCell ref="B31:C31"/>
    <mergeCell ref="D31:E31"/>
    <mergeCell ref="F31:G31"/>
    <mergeCell ref="D11:E11"/>
    <mergeCell ref="D12:E12"/>
    <mergeCell ref="D13:E13"/>
    <mergeCell ref="B24:E24"/>
    <mergeCell ref="B29:C29"/>
    <mergeCell ref="D29:E29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10:E10"/>
    <mergeCell ref="K5:N5"/>
    <mergeCell ref="F7:H7"/>
    <mergeCell ref="I7:K7"/>
    <mergeCell ref="L7:L9"/>
    <mergeCell ref="M7:M9"/>
    <mergeCell ref="N7:N9"/>
    <mergeCell ref="F8:F9"/>
    <mergeCell ref="G8:G9"/>
    <mergeCell ref="H8:H9"/>
    <mergeCell ref="I8:I9"/>
    <mergeCell ref="J8:J9"/>
    <mergeCell ref="K8:K9"/>
    <mergeCell ref="D7:E9"/>
  </mergeCells>
  <phoneticPr fontId="2"/>
  <dataValidations disablePrompts="1" count="1">
    <dataValidation type="list" allowBlank="1" showInputMessage="1" showErrorMessage="1" sqref="C10:C23">
      <formula1>"1 日当,2 購入・リース費,3 外注費,4 その他"</formula1>
    </dataValidation>
  </dataValidation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showZeros="0" view="pageBreakPreview" zoomScale="60" zoomScaleNormal="100" workbookViewId="0"/>
  </sheetViews>
  <sheetFormatPr defaultRowHeight="13.5" x14ac:dyDescent="0.15"/>
  <cols>
    <col min="1" max="1" width="1.25" style="106" customWidth="1"/>
    <col min="2" max="2" width="9.5" style="106" customWidth="1"/>
    <col min="3" max="3" width="17" style="106" customWidth="1"/>
    <col min="4" max="4" width="25.875" style="106" customWidth="1"/>
    <col min="5" max="5" width="9" style="106" customWidth="1"/>
    <col min="6" max="6" width="15.625" style="106" customWidth="1"/>
    <col min="7" max="7" width="15.5" style="106" customWidth="1"/>
    <col min="8" max="8" width="15.625" style="106" customWidth="1"/>
    <col min="9" max="9" width="3.375" style="106" customWidth="1"/>
    <col min="10" max="10" width="18.75" style="106" customWidth="1"/>
    <col min="11" max="11" width="3.75" style="106" customWidth="1"/>
    <col min="12" max="12" width="22.5" style="106" customWidth="1"/>
    <col min="13" max="15" width="11.125" style="106" customWidth="1"/>
    <col min="16" max="16" width="1.625" style="106" customWidth="1"/>
    <col min="17" max="17" width="9" style="106"/>
    <col min="18" max="21" width="16.25" style="106" customWidth="1"/>
    <col min="22" max="16384" width="9" style="106"/>
  </cols>
  <sheetData>
    <row r="1" spans="2:21" s="104" customFormat="1" ht="24" customHeight="1" x14ac:dyDescent="0.25">
      <c r="B1" s="279" t="s">
        <v>68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</row>
    <row r="2" spans="2:21" s="104" customFormat="1" ht="24" customHeight="1" x14ac:dyDescent="0.25"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</row>
    <row r="3" spans="2:21" s="104" customFormat="1" ht="27" customHeight="1" x14ac:dyDescent="0.15">
      <c r="B3" s="3"/>
      <c r="C3" s="3"/>
      <c r="D3" s="4" t="s">
        <v>30</v>
      </c>
      <c r="E3" s="5" t="s">
        <v>31</v>
      </c>
      <c r="F3" s="6" t="s">
        <v>32</v>
      </c>
      <c r="G3" s="3"/>
      <c r="H3" s="3"/>
      <c r="I3" s="3"/>
      <c r="J3" s="3"/>
      <c r="K3" s="3"/>
      <c r="L3" s="3"/>
      <c r="M3" s="3"/>
      <c r="N3" s="3"/>
      <c r="O3" s="3"/>
      <c r="P3" s="3"/>
    </row>
    <row r="4" spans="2:21" s="104" customFormat="1" ht="13.5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21" s="104" customFormat="1" ht="30.75" customHeight="1" x14ac:dyDescent="0.15">
      <c r="B5" s="5"/>
      <c r="C5" s="5"/>
      <c r="D5" s="5"/>
      <c r="E5" s="5"/>
      <c r="F5" s="5"/>
      <c r="G5" s="5"/>
      <c r="H5" s="5"/>
      <c r="J5" s="120" t="s">
        <v>17</v>
      </c>
      <c r="K5" s="203"/>
      <c r="L5" s="203"/>
      <c r="M5" s="203"/>
      <c r="N5" s="203"/>
      <c r="O5" s="8"/>
      <c r="P5" s="105"/>
    </row>
    <row r="6" spans="2:21" s="104" customFormat="1" ht="29.25" customHeight="1" thickBot="1" x14ac:dyDescent="0.2"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R6" s="103"/>
      <c r="S6" s="103"/>
      <c r="T6" s="103"/>
    </row>
    <row r="7" spans="2:21" ht="21" customHeight="1" x14ac:dyDescent="0.15">
      <c r="B7" s="287" t="s">
        <v>59</v>
      </c>
      <c r="C7" s="286" t="s">
        <v>58</v>
      </c>
      <c r="D7" s="282" t="s">
        <v>57</v>
      </c>
      <c r="E7" s="283"/>
      <c r="F7" s="280" t="s">
        <v>2</v>
      </c>
      <c r="G7" s="213" t="s">
        <v>34</v>
      </c>
      <c r="H7" s="216" t="s">
        <v>3</v>
      </c>
      <c r="I7" s="210" t="s">
        <v>63</v>
      </c>
      <c r="J7" s="289"/>
      <c r="K7" s="289"/>
      <c r="L7" s="290"/>
      <c r="M7" s="280" t="s">
        <v>60</v>
      </c>
      <c r="N7" s="213" t="s">
        <v>61</v>
      </c>
      <c r="O7" s="216" t="s">
        <v>62</v>
      </c>
      <c r="R7" s="131"/>
      <c r="S7" s="131"/>
      <c r="T7" s="131"/>
    </row>
    <row r="8" spans="2:21" ht="21" customHeight="1" thickBot="1" x14ac:dyDescent="0.2">
      <c r="B8" s="288"/>
      <c r="C8" s="222"/>
      <c r="D8" s="284"/>
      <c r="E8" s="285"/>
      <c r="F8" s="281"/>
      <c r="G8" s="215"/>
      <c r="H8" s="218"/>
      <c r="I8" s="212"/>
      <c r="J8" s="291"/>
      <c r="K8" s="291"/>
      <c r="L8" s="292"/>
      <c r="M8" s="281"/>
      <c r="N8" s="215"/>
      <c r="O8" s="218"/>
      <c r="R8" s="109"/>
      <c r="S8" s="109"/>
      <c r="T8" s="109"/>
    </row>
    <row r="9" spans="2:21" ht="42" customHeight="1" thickTop="1" x14ac:dyDescent="0.15">
      <c r="B9" s="81"/>
      <c r="C9" s="150"/>
      <c r="D9" s="296"/>
      <c r="E9" s="297"/>
      <c r="F9" s="169"/>
      <c r="G9" s="170"/>
      <c r="H9" s="171">
        <f t="shared" ref="H9" si="0">F9-G9</f>
        <v>0</v>
      </c>
      <c r="I9" s="121"/>
      <c r="J9" s="133" t="s">
        <v>71</v>
      </c>
      <c r="K9" s="122"/>
      <c r="L9" s="134" t="s">
        <v>72</v>
      </c>
      <c r="M9" s="188"/>
      <c r="N9" s="189"/>
      <c r="O9" s="190"/>
      <c r="R9" s="109"/>
      <c r="S9" s="109"/>
      <c r="T9" s="109"/>
    </row>
    <row r="10" spans="2:21" ht="42" customHeight="1" x14ac:dyDescent="0.15">
      <c r="B10" s="197"/>
      <c r="C10" s="198"/>
      <c r="D10" s="294"/>
      <c r="E10" s="295"/>
      <c r="F10" s="184"/>
      <c r="G10" s="173"/>
      <c r="H10" s="187">
        <f>IF((H9+F10-G10)&gt;=0,H9+F10-G10,"")</f>
        <v>0</v>
      </c>
      <c r="I10" s="121"/>
      <c r="J10" s="133" t="s">
        <v>71</v>
      </c>
      <c r="K10" s="122"/>
      <c r="L10" s="134" t="s">
        <v>72</v>
      </c>
      <c r="M10" s="191"/>
      <c r="N10" s="192"/>
      <c r="O10" s="193"/>
      <c r="R10" s="131"/>
      <c r="S10" s="109"/>
      <c r="T10" s="109"/>
      <c r="U10" s="109"/>
    </row>
    <row r="11" spans="2:21" ht="42" customHeight="1" x14ac:dyDescent="0.15">
      <c r="B11" s="197"/>
      <c r="C11" s="198"/>
      <c r="D11" s="294"/>
      <c r="E11" s="295"/>
      <c r="F11" s="184"/>
      <c r="G11" s="173"/>
      <c r="H11" s="174">
        <f t="shared" ref="H11:H20" si="1">IF((H10+F11-G11)&gt;=0,H10+F11-G11,"")</f>
        <v>0</v>
      </c>
      <c r="I11" s="157"/>
      <c r="J11" s="155" t="s">
        <v>71</v>
      </c>
      <c r="K11" s="156"/>
      <c r="L11" s="158" t="s">
        <v>72</v>
      </c>
      <c r="M11" s="191"/>
      <c r="N11" s="192"/>
      <c r="O11" s="193"/>
      <c r="R11" s="131"/>
      <c r="S11" s="131"/>
      <c r="T11" s="131"/>
      <c r="U11" s="131"/>
    </row>
    <row r="12" spans="2:21" ht="42" customHeight="1" x14ac:dyDescent="0.15">
      <c r="B12" s="197"/>
      <c r="C12" s="198"/>
      <c r="D12" s="294"/>
      <c r="E12" s="295"/>
      <c r="F12" s="184"/>
      <c r="G12" s="173"/>
      <c r="H12" s="174">
        <f t="shared" si="1"/>
        <v>0</v>
      </c>
      <c r="I12" s="157"/>
      <c r="J12" s="155" t="s">
        <v>71</v>
      </c>
      <c r="K12" s="156"/>
      <c r="L12" s="158" t="s">
        <v>72</v>
      </c>
      <c r="M12" s="191"/>
      <c r="N12" s="192"/>
      <c r="O12" s="193"/>
      <c r="R12" s="131"/>
      <c r="S12" s="131"/>
      <c r="T12" s="131"/>
      <c r="U12" s="131"/>
    </row>
    <row r="13" spans="2:21" ht="42" customHeight="1" x14ac:dyDescent="0.15">
      <c r="B13" s="197"/>
      <c r="C13" s="198"/>
      <c r="D13" s="294"/>
      <c r="E13" s="295"/>
      <c r="F13" s="184"/>
      <c r="G13" s="173"/>
      <c r="H13" s="174">
        <f t="shared" si="1"/>
        <v>0</v>
      </c>
      <c r="I13" s="121"/>
      <c r="J13" s="133" t="s">
        <v>71</v>
      </c>
      <c r="K13" s="122"/>
      <c r="L13" s="134" t="s">
        <v>72</v>
      </c>
      <c r="M13" s="191"/>
      <c r="N13" s="192"/>
      <c r="O13" s="193"/>
      <c r="R13" s="131"/>
      <c r="S13" s="131"/>
      <c r="T13" s="131"/>
      <c r="U13" s="131"/>
    </row>
    <row r="14" spans="2:21" ht="42" customHeight="1" x14ac:dyDescent="0.15">
      <c r="B14" s="197"/>
      <c r="C14" s="198"/>
      <c r="D14" s="294"/>
      <c r="E14" s="295"/>
      <c r="F14" s="184"/>
      <c r="G14" s="173"/>
      <c r="H14" s="174">
        <f t="shared" si="1"/>
        <v>0</v>
      </c>
      <c r="I14" s="157"/>
      <c r="J14" s="155" t="s">
        <v>71</v>
      </c>
      <c r="K14" s="156"/>
      <c r="L14" s="158" t="s">
        <v>72</v>
      </c>
      <c r="M14" s="191"/>
      <c r="N14" s="192"/>
      <c r="O14" s="193"/>
      <c r="R14" s="131"/>
      <c r="S14" s="131"/>
      <c r="T14" s="131"/>
      <c r="U14" s="131"/>
    </row>
    <row r="15" spans="2:21" ht="42" customHeight="1" x14ac:dyDescent="0.15">
      <c r="B15" s="197"/>
      <c r="C15" s="198"/>
      <c r="D15" s="294"/>
      <c r="E15" s="295"/>
      <c r="F15" s="184"/>
      <c r="G15" s="173"/>
      <c r="H15" s="174">
        <f t="shared" si="1"/>
        <v>0</v>
      </c>
      <c r="I15" s="121"/>
      <c r="J15" s="133" t="s">
        <v>71</v>
      </c>
      <c r="K15" s="122"/>
      <c r="L15" s="134" t="s">
        <v>72</v>
      </c>
      <c r="M15" s="191"/>
      <c r="N15" s="192"/>
      <c r="O15" s="193"/>
      <c r="R15" s="131"/>
      <c r="S15" s="131"/>
      <c r="T15" s="131"/>
      <c r="U15" s="131"/>
    </row>
    <row r="16" spans="2:21" ht="42" customHeight="1" x14ac:dyDescent="0.15">
      <c r="B16" s="197"/>
      <c r="C16" s="198"/>
      <c r="D16" s="294"/>
      <c r="E16" s="295"/>
      <c r="F16" s="184"/>
      <c r="G16" s="173"/>
      <c r="H16" s="174">
        <f t="shared" si="1"/>
        <v>0</v>
      </c>
      <c r="I16" s="157"/>
      <c r="J16" s="155" t="s">
        <v>71</v>
      </c>
      <c r="K16" s="156"/>
      <c r="L16" s="158" t="s">
        <v>72</v>
      </c>
      <c r="M16" s="191"/>
      <c r="N16" s="192"/>
      <c r="O16" s="193"/>
      <c r="R16" s="131"/>
      <c r="S16" s="131"/>
      <c r="T16" s="131"/>
      <c r="U16" s="131"/>
    </row>
    <row r="17" spans="1:23" ht="42" customHeight="1" x14ac:dyDescent="0.15">
      <c r="B17" s="197"/>
      <c r="C17" s="198"/>
      <c r="D17" s="294"/>
      <c r="E17" s="295"/>
      <c r="F17" s="184"/>
      <c r="G17" s="173"/>
      <c r="H17" s="174">
        <f t="shared" si="1"/>
        <v>0</v>
      </c>
      <c r="I17" s="157"/>
      <c r="J17" s="155" t="s">
        <v>71</v>
      </c>
      <c r="K17" s="156"/>
      <c r="L17" s="158" t="s">
        <v>72</v>
      </c>
      <c r="M17" s="191"/>
      <c r="N17" s="192"/>
      <c r="O17" s="193"/>
      <c r="R17" s="131"/>
      <c r="S17" s="131"/>
      <c r="T17" s="131"/>
      <c r="U17" s="131"/>
    </row>
    <row r="18" spans="1:23" ht="42" customHeight="1" x14ac:dyDescent="0.15">
      <c r="B18" s="197"/>
      <c r="C18" s="198"/>
      <c r="D18" s="294"/>
      <c r="E18" s="295"/>
      <c r="F18" s="184"/>
      <c r="G18" s="173"/>
      <c r="H18" s="174">
        <f t="shared" si="1"/>
        <v>0</v>
      </c>
      <c r="I18" s="157"/>
      <c r="J18" s="155" t="s">
        <v>71</v>
      </c>
      <c r="K18" s="156"/>
      <c r="L18" s="158" t="s">
        <v>72</v>
      </c>
      <c r="M18" s="191"/>
      <c r="N18" s="192"/>
      <c r="O18" s="193"/>
      <c r="R18" s="131"/>
      <c r="S18" s="131"/>
      <c r="T18" s="131"/>
      <c r="U18" s="131"/>
    </row>
    <row r="19" spans="1:23" ht="42" customHeight="1" x14ac:dyDescent="0.15">
      <c r="B19" s="197"/>
      <c r="C19" s="198"/>
      <c r="D19" s="294"/>
      <c r="E19" s="295"/>
      <c r="F19" s="184"/>
      <c r="G19" s="173"/>
      <c r="H19" s="174">
        <f t="shared" si="1"/>
        <v>0</v>
      </c>
      <c r="I19" s="157"/>
      <c r="J19" s="155" t="s">
        <v>71</v>
      </c>
      <c r="K19" s="156"/>
      <c r="L19" s="158" t="s">
        <v>72</v>
      </c>
      <c r="M19" s="191"/>
      <c r="N19" s="192"/>
      <c r="O19" s="193"/>
      <c r="R19" s="131"/>
      <c r="S19" s="131"/>
      <c r="T19" s="131"/>
      <c r="U19" s="131"/>
    </row>
    <row r="20" spans="1:23" ht="42" customHeight="1" thickBot="1" x14ac:dyDescent="0.2">
      <c r="B20" s="199"/>
      <c r="C20" s="200"/>
      <c r="D20" s="310"/>
      <c r="E20" s="311"/>
      <c r="F20" s="185"/>
      <c r="G20" s="186"/>
      <c r="H20" s="179">
        <f t="shared" si="1"/>
        <v>0</v>
      </c>
      <c r="I20" s="151"/>
      <c r="J20" s="152" t="s">
        <v>71</v>
      </c>
      <c r="K20" s="153"/>
      <c r="L20" s="154" t="s">
        <v>72</v>
      </c>
      <c r="M20" s="191"/>
      <c r="N20" s="192"/>
      <c r="O20" s="193"/>
      <c r="R20" s="131"/>
      <c r="S20" s="131"/>
      <c r="T20" s="131"/>
      <c r="U20" s="131"/>
    </row>
    <row r="21" spans="1:23" ht="36" customHeight="1" thickTop="1" thickBot="1" x14ac:dyDescent="0.2">
      <c r="B21" s="315" t="s">
        <v>10</v>
      </c>
      <c r="C21" s="316"/>
      <c r="D21" s="316"/>
      <c r="E21" s="317"/>
      <c r="F21" s="123" t="str">
        <f>IF(SUM(F9:F20)&gt;0,SUM(F9:F20),"")</f>
        <v/>
      </c>
      <c r="G21" s="136" t="str">
        <f>IF(SUM(G9:G20)&gt;0,SUM(G9:G20),"")</f>
        <v/>
      </c>
      <c r="H21" s="137">
        <f>H20</f>
        <v>0</v>
      </c>
      <c r="I21" s="318"/>
      <c r="J21" s="319"/>
      <c r="K21" s="319"/>
      <c r="L21" s="320"/>
      <c r="M21" s="194"/>
      <c r="N21" s="195"/>
      <c r="O21" s="196"/>
    </row>
    <row r="22" spans="1:23" ht="18.75" customHeight="1" x14ac:dyDescent="0.15">
      <c r="B22" s="41" t="s">
        <v>11</v>
      </c>
      <c r="C22" s="41"/>
      <c r="D22" s="107"/>
      <c r="E22" s="107"/>
      <c r="F22" s="108"/>
      <c r="G22" s="108"/>
      <c r="H22" s="112"/>
      <c r="I22" s="109"/>
      <c r="J22" s="109"/>
      <c r="K22" s="109"/>
      <c r="L22" s="109"/>
      <c r="M22" s="109"/>
      <c r="N22" s="109"/>
    </row>
    <row r="23" spans="1:23" ht="28.5" customHeight="1" x14ac:dyDescent="0.15">
      <c r="B23" s="314" t="s">
        <v>70</v>
      </c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R23" s="147"/>
      <c r="S23" s="147"/>
      <c r="T23" s="147"/>
      <c r="U23" s="147"/>
      <c r="V23" s="147"/>
      <c r="W23" s="147"/>
    </row>
    <row r="24" spans="1:23" ht="14.25" customHeight="1" x14ac:dyDescent="0.15">
      <c r="B24" s="41"/>
      <c r="C24" s="41"/>
      <c r="D24" s="107"/>
      <c r="E24" s="107"/>
      <c r="F24" s="108"/>
      <c r="G24" s="108"/>
      <c r="H24" s="112"/>
      <c r="I24" s="109"/>
      <c r="J24" s="109"/>
      <c r="K24" s="109"/>
      <c r="L24" s="109"/>
      <c r="M24" s="109"/>
      <c r="N24" s="109"/>
      <c r="R24" s="147"/>
      <c r="S24" s="147"/>
      <c r="T24" s="147"/>
      <c r="U24" s="147"/>
      <c r="V24" s="147"/>
      <c r="W24" s="147"/>
    </row>
    <row r="25" spans="1:23" ht="27" customHeight="1" x14ac:dyDescent="0.15">
      <c r="A25" s="47"/>
      <c r="B25" s="306" t="s">
        <v>35</v>
      </c>
      <c r="C25" s="307"/>
      <c r="D25" s="300" t="s">
        <v>25</v>
      </c>
      <c r="E25" s="301"/>
      <c r="F25" s="51"/>
      <c r="G25" s="306" t="s">
        <v>64</v>
      </c>
      <c r="H25" s="307"/>
      <c r="I25" s="300" t="s">
        <v>25</v>
      </c>
      <c r="J25" s="301"/>
      <c r="K25" s="49"/>
      <c r="L25" s="49"/>
      <c r="M25" s="49"/>
      <c r="N25" s="55"/>
      <c r="O25" s="55"/>
      <c r="P25" s="55"/>
      <c r="R25" s="147"/>
      <c r="S25" s="147"/>
      <c r="T25" s="147"/>
      <c r="U25" s="147"/>
      <c r="V25" s="147"/>
      <c r="W25" s="147"/>
    </row>
    <row r="26" spans="1:23" ht="27" customHeight="1" x14ac:dyDescent="0.15">
      <c r="A26" s="47"/>
      <c r="B26" s="235" t="s">
        <v>14</v>
      </c>
      <c r="C26" s="236"/>
      <c r="D26" s="298" t="s">
        <v>66</v>
      </c>
      <c r="E26" s="299"/>
      <c r="F26" s="124"/>
      <c r="G26" s="235" t="s">
        <v>14</v>
      </c>
      <c r="H26" s="236"/>
      <c r="I26" s="298" t="s">
        <v>66</v>
      </c>
      <c r="J26" s="299"/>
      <c r="K26" s="125"/>
      <c r="L26" s="125"/>
      <c r="M26" s="125"/>
      <c r="N26" s="125"/>
      <c r="O26" s="125"/>
      <c r="P26" s="125"/>
      <c r="R26" s="149"/>
      <c r="S26" s="149"/>
      <c r="T26" s="149"/>
      <c r="U26" s="149"/>
      <c r="V26" s="147"/>
      <c r="W26" s="147"/>
    </row>
    <row r="27" spans="1:23" ht="27" customHeight="1" x14ac:dyDescent="0.15">
      <c r="A27" s="47"/>
      <c r="B27" s="235" t="s">
        <v>29</v>
      </c>
      <c r="C27" s="236"/>
      <c r="D27" s="277"/>
      <c r="E27" s="278"/>
      <c r="F27" s="124"/>
      <c r="G27" s="293" t="s">
        <v>65</v>
      </c>
      <c r="H27" s="293"/>
      <c r="I27" s="241">
        <f>SUMIF(C9:C20,"1 日当",G9:G20)</f>
        <v>0</v>
      </c>
      <c r="J27" s="242"/>
      <c r="K27" s="125"/>
      <c r="L27" s="125"/>
      <c r="M27" s="125"/>
      <c r="N27" s="125"/>
      <c r="O27" s="125"/>
      <c r="P27" s="125"/>
      <c r="R27" s="140"/>
      <c r="S27" s="140"/>
      <c r="T27" s="140"/>
      <c r="U27" s="140"/>
      <c r="V27" s="147"/>
      <c r="W27" s="147"/>
    </row>
    <row r="28" spans="1:23" ht="27" customHeight="1" thickBot="1" x14ac:dyDescent="0.2">
      <c r="A28" s="47"/>
      <c r="B28" s="243" t="s">
        <v>36</v>
      </c>
      <c r="C28" s="244"/>
      <c r="D28" s="304"/>
      <c r="E28" s="305"/>
      <c r="F28" s="124"/>
      <c r="G28" s="293" t="s">
        <v>76</v>
      </c>
      <c r="H28" s="293"/>
      <c r="I28" s="241">
        <f>SUMIF(C9:C20,"2 購入・リース費",G9:G20)</f>
        <v>0</v>
      </c>
      <c r="J28" s="242"/>
      <c r="K28" s="125"/>
      <c r="L28" s="125"/>
      <c r="M28" s="125"/>
      <c r="N28" s="125"/>
      <c r="O28" s="125"/>
      <c r="P28" s="125"/>
      <c r="R28" s="140"/>
      <c r="S28" s="140"/>
      <c r="T28" s="140"/>
      <c r="U28" s="140"/>
      <c r="V28" s="147"/>
      <c r="W28" s="147"/>
    </row>
    <row r="29" spans="1:23" ht="27" customHeight="1" thickTop="1" x14ac:dyDescent="0.15">
      <c r="A29" s="47"/>
      <c r="B29" s="247" t="s">
        <v>10</v>
      </c>
      <c r="C29" s="248"/>
      <c r="D29" s="312">
        <f>SUM(D27:E28)</f>
        <v>0</v>
      </c>
      <c r="E29" s="313"/>
      <c r="F29" s="124"/>
      <c r="G29" s="293" t="s">
        <v>55</v>
      </c>
      <c r="H29" s="293"/>
      <c r="I29" s="241">
        <f>SUMIF(C9:C20,"3 外注費",G9:G20)</f>
        <v>0</v>
      </c>
      <c r="J29" s="242"/>
      <c r="K29" s="126"/>
      <c r="L29" s="126"/>
      <c r="M29" s="126"/>
      <c r="N29" s="126"/>
      <c r="O29" s="126"/>
      <c r="P29" s="126"/>
      <c r="R29" s="139"/>
      <c r="S29" s="139"/>
      <c r="T29" s="139"/>
      <c r="U29" s="139"/>
      <c r="V29" s="147"/>
      <c r="W29" s="147"/>
    </row>
    <row r="30" spans="1:23" ht="27" customHeight="1" thickBot="1" x14ac:dyDescent="0.2">
      <c r="A30" s="47"/>
      <c r="B30" s="111"/>
      <c r="C30" s="111"/>
      <c r="D30" s="127"/>
      <c r="E30" s="127"/>
      <c r="F30" s="124"/>
      <c r="G30" s="302" t="s">
        <v>56</v>
      </c>
      <c r="H30" s="303"/>
      <c r="I30" s="245">
        <f>SUMIF(C9:C20,"4 その他",G9:G20)</f>
        <v>0</v>
      </c>
      <c r="J30" s="246"/>
      <c r="K30" s="126"/>
      <c r="L30" s="126"/>
      <c r="M30" s="126"/>
      <c r="N30" s="126"/>
      <c r="O30" s="126"/>
      <c r="P30" s="126"/>
      <c r="R30" s="139"/>
      <c r="S30" s="139"/>
      <c r="T30" s="139"/>
      <c r="U30" s="139"/>
    </row>
    <row r="31" spans="1:23" ht="27" customHeight="1" thickTop="1" x14ac:dyDescent="0.15">
      <c r="A31" s="47"/>
      <c r="B31" s="111"/>
      <c r="C31" s="111"/>
      <c r="D31" s="127"/>
      <c r="E31" s="127"/>
      <c r="F31" s="124"/>
      <c r="G31" s="275" t="s">
        <v>10</v>
      </c>
      <c r="H31" s="276"/>
      <c r="I31" s="308">
        <f>SUM(I27:J30)</f>
        <v>0</v>
      </c>
      <c r="J31" s="309"/>
      <c r="K31" s="126"/>
      <c r="L31" s="126"/>
      <c r="M31" s="126"/>
      <c r="N31" s="126"/>
      <c r="O31" s="126"/>
      <c r="P31" s="126"/>
      <c r="R31" s="132"/>
    </row>
    <row r="32" spans="1:23" ht="14.25" customHeight="1" x14ac:dyDescent="0.15">
      <c r="B32" s="41"/>
      <c r="C32" s="41"/>
      <c r="D32" s="107"/>
      <c r="E32" s="107"/>
      <c r="F32" s="108"/>
      <c r="G32" s="108"/>
      <c r="H32" s="112"/>
      <c r="I32" s="128"/>
      <c r="J32" s="128"/>
      <c r="K32" s="128"/>
      <c r="L32" s="128"/>
      <c r="M32" s="128"/>
      <c r="N32" s="128"/>
      <c r="O32" s="128"/>
      <c r="P32" s="128"/>
    </row>
    <row r="33" spans="2:15" s="60" customFormat="1" ht="18" customHeight="1" x14ac:dyDescent="0.15">
      <c r="B33" s="161" t="s">
        <v>15</v>
      </c>
      <c r="C33" s="61"/>
      <c r="D33" s="159"/>
      <c r="E33" s="159"/>
      <c r="F33" s="159"/>
      <c r="G33" s="159"/>
      <c r="H33" s="160"/>
      <c r="I33" s="160"/>
      <c r="J33" s="160"/>
      <c r="K33" s="162"/>
      <c r="L33" s="162"/>
      <c r="M33" s="162"/>
      <c r="N33" s="162"/>
      <c r="O33" s="162"/>
    </row>
    <row r="34" spans="2:15" s="65" customFormat="1" ht="18" customHeight="1" x14ac:dyDescent="0.15">
      <c r="B34" s="66" t="s">
        <v>16</v>
      </c>
      <c r="C34" s="66" t="s">
        <v>5</v>
      </c>
      <c r="D34" s="251" t="s">
        <v>6</v>
      </c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</row>
    <row r="35" spans="2:15" s="65" customFormat="1" ht="18" customHeight="1" x14ac:dyDescent="0.15">
      <c r="B35" s="66">
        <v>1</v>
      </c>
      <c r="C35" s="66" t="s">
        <v>7</v>
      </c>
      <c r="D35" s="252" t="s">
        <v>8</v>
      </c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</row>
    <row r="36" spans="2:15" s="65" customFormat="1" ht="18" customHeight="1" x14ac:dyDescent="0.15">
      <c r="B36" s="66">
        <v>2</v>
      </c>
      <c r="C36" s="66" t="s">
        <v>28</v>
      </c>
      <c r="D36" s="252" t="s">
        <v>12</v>
      </c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</row>
    <row r="37" spans="2:15" s="65" customFormat="1" ht="18" customHeight="1" x14ac:dyDescent="0.15">
      <c r="B37" s="66">
        <v>3</v>
      </c>
      <c r="C37" s="66" t="s">
        <v>27</v>
      </c>
      <c r="D37" s="252" t="s">
        <v>24</v>
      </c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</row>
    <row r="38" spans="2:15" s="60" customFormat="1" ht="18" customHeight="1" x14ac:dyDescent="0.15">
      <c r="B38" s="71">
        <v>4</v>
      </c>
      <c r="C38" s="71" t="s">
        <v>23</v>
      </c>
      <c r="D38" s="256" t="s">
        <v>22</v>
      </c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8"/>
    </row>
    <row r="39" spans="2:15" s="110" customFormat="1" ht="20.100000000000001" customHeight="1" x14ac:dyDescent="0.15">
      <c r="B39" s="61"/>
      <c r="C39" s="61"/>
      <c r="D39" s="73"/>
      <c r="E39" s="73"/>
      <c r="F39" s="73"/>
      <c r="G39" s="61"/>
      <c r="H39" s="61"/>
      <c r="I39" s="61"/>
      <c r="J39" s="61"/>
    </row>
    <row r="40" spans="2:15" ht="18.75" customHeight="1" x14ac:dyDescent="0.15">
      <c r="B40" s="76"/>
      <c r="C40" s="76"/>
    </row>
  </sheetData>
  <mergeCells count="56">
    <mergeCell ref="D38:O38"/>
    <mergeCell ref="I31:J31"/>
    <mergeCell ref="D17:E17"/>
    <mergeCell ref="D18:E18"/>
    <mergeCell ref="D19:E19"/>
    <mergeCell ref="D20:E20"/>
    <mergeCell ref="D29:E29"/>
    <mergeCell ref="B23:O23"/>
    <mergeCell ref="B21:E21"/>
    <mergeCell ref="I21:L21"/>
    <mergeCell ref="B27:C27"/>
    <mergeCell ref="B28:C28"/>
    <mergeCell ref="B26:C26"/>
    <mergeCell ref="B25:C25"/>
    <mergeCell ref="D26:E26"/>
    <mergeCell ref="D36:O36"/>
    <mergeCell ref="D37:O37"/>
    <mergeCell ref="D25:E25"/>
    <mergeCell ref="I27:J27"/>
    <mergeCell ref="I28:J28"/>
    <mergeCell ref="D34:O34"/>
    <mergeCell ref="D35:O35"/>
    <mergeCell ref="G29:H29"/>
    <mergeCell ref="G30:H30"/>
    <mergeCell ref="I29:J29"/>
    <mergeCell ref="I30:J30"/>
    <mergeCell ref="G26:H26"/>
    <mergeCell ref="D28:E28"/>
    <mergeCell ref="G28:H28"/>
    <mergeCell ref="G25:H25"/>
    <mergeCell ref="I25:J25"/>
    <mergeCell ref="D10:E10"/>
    <mergeCell ref="D9:E9"/>
    <mergeCell ref="I26:J26"/>
    <mergeCell ref="D11:E11"/>
    <mergeCell ref="D12:E12"/>
    <mergeCell ref="D13:E13"/>
    <mergeCell ref="D14:E14"/>
    <mergeCell ref="D15:E15"/>
    <mergeCell ref="D16:E16"/>
    <mergeCell ref="B29:C29"/>
    <mergeCell ref="G31:H31"/>
    <mergeCell ref="D27:E27"/>
    <mergeCell ref="B1:P1"/>
    <mergeCell ref="F7:F8"/>
    <mergeCell ref="G7:G8"/>
    <mergeCell ref="K5:N5"/>
    <mergeCell ref="D7:E8"/>
    <mergeCell ref="N7:N8"/>
    <mergeCell ref="O7:O8"/>
    <mergeCell ref="H7:H8"/>
    <mergeCell ref="M7:M8"/>
    <mergeCell ref="C7:C8"/>
    <mergeCell ref="B7:B8"/>
    <mergeCell ref="I7:L8"/>
    <mergeCell ref="G27:H27"/>
  </mergeCells>
  <phoneticPr fontId="2"/>
  <dataValidations count="1">
    <dataValidation type="list" allowBlank="1" showInputMessage="1" showErrorMessage="1" sqref="C9:C20">
      <formula1>"1 日当,2 購入・リース費,3 外注費,4 その他"</formula1>
    </dataValidation>
  </dataValidations>
  <printOptions horizontalCentered="1"/>
  <pageMargins left="0.59055118110236227" right="0.59055118110236227" top="0.6692913385826772" bottom="0.59055118110236227" header="0.51181102362204722" footer="0.51181102362204722"/>
  <pageSetup paperSize="9" scale="70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3" r:id="rId4" name="Check Box 109">
              <controlPr defaultSize="0" autoFill="0" autoLine="0" autoPict="0">
                <anchor moveWithCells="1">
                  <from>
                    <xdr:col>8</xdr:col>
                    <xdr:colOff>28575</xdr:colOff>
                    <xdr:row>7</xdr:row>
                    <xdr:rowOff>228600</xdr:rowOff>
                  </from>
                  <to>
                    <xdr:col>9</xdr:col>
                    <xdr:colOff>123825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" name="Check Box 110">
              <controlPr defaultSize="0" autoFill="0" autoLine="0" autoPict="0">
                <anchor moveWithCells="1">
                  <from>
                    <xdr:col>8</xdr:col>
                    <xdr:colOff>28575</xdr:colOff>
                    <xdr:row>8</xdr:row>
                    <xdr:rowOff>133350</xdr:rowOff>
                  </from>
                  <to>
                    <xdr:col>9</xdr:col>
                    <xdr:colOff>123825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6" name="Check Box 135">
              <controlPr defaultSize="0" autoFill="0" autoLine="0" autoPict="0">
                <anchor moveWithCells="1">
                  <from>
                    <xdr:col>8</xdr:col>
                    <xdr:colOff>28575</xdr:colOff>
                    <xdr:row>8</xdr:row>
                    <xdr:rowOff>314325</xdr:rowOff>
                  </from>
                  <to>
                    <xdr:col>9</xdr:col>
                    <xdr:colOff>123825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" name="Check Box 136">
              <controlPr defaultSize="0" autoFill="0" autoLine="0" autoPict="0">
                <anchor moveWithCells="1">
                  <from>
                    <xdr:col>10</xdr:col>
                    <xdr:colOff>47625</xdr:colOff>
                    <xdr:row>7</xdr:row>
                    <xdr:rowOff>228600</xdr:rowOff>
                  </from>
                  <to>
                    <xdr:col>11</xdr:col>
                    <xdr:colOff>104775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" name="Check Box 137">
              <controlPr defaultSize="0" autoFill="0" autoLine="0" autoPict="0">
                <anchor moveWithCells="1">
                  <from>
                    <xdr:col>10</xdr:col>
                    <xdr:colOff>47625</xdr:colOff>
                    <xdr:row>8</xdr:row>
                    <xdr:rowOff>133350</xdr:rowOff>
                  </from>
                  <to>
                    <xdr:col>11</xdr:col>
                    <xdr:colOff>104775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9" name="Check Box 138">
              <controlPr defaultSize="0" autoFill="0" autoLine="0" autoPict="0">
                <anchor moveWithCells="1">
                  <from>
                    <xdr:col>10</xdr:col>
                    <xdr:colOff>47625</xdr:colOff>
                    <xdr:row>8</xdr:row>
                    <xdr:rowOff>314325</xdr:rowOff>
                  </from>
                  <to>
                    <xdr:col>11</xdr:col>
                    <xdr:colOff>114300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0" name="Check Box 139">
              <controlPr defaultSize="0" autoFill="0" autoLine="0" autoPict="0">
                <anchor moveWithCells="1">
                  <from>
                    <xdr:col>8</xdr:col>
                    <xdr:colOff>38100</xdr:colOff>
                    <xdr:row>8</xdr:row>
                    <xdr:rowOff>485775</xdr:rowOff>
                  </from>
                  <to>
                    <xdr:col>9</xdr:col>
                    <xdr:colOff>133350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" name="Check Box 140">
              <controlPr defaultSize="0" autoFill="0" autoLine="0" autoPict="0">
                <anchor moveWithCells="1">
                  <from>
                    <xdr:col>8</xdr:col>
                    <xdr:colOff>38100</xdr:colOff>
                    <xdr:row>9</xdr:row>
                    <xdr:rowOff>123825</xdr:rowOff>
                  </from>
                  <to>
                    <xdr:col>9</xdr:col>
                    <xdr:colOff>133350</xdr:colOff>
                    <xdr:row>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2" name="Check Box 141">
              <controlPr defaultSize="0" autoFill="0" autoLine="0" autoPict="0">
                <anchor moveWithCells="1">
                  <from>
                    <xdr:col>8</xdr:col>
                    <xdr:colOff>38100</xdr:colOff>
                    <xdr:row>9</xdr:row>
                    <xdr:rowOff>304800</xdr:rowOff>
                  </from>
                  <to>
                    <xdr:col>9</xdr:col>
                    <xdr:colOff>133350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3" name="Check Box 148">
              <controlPr defaultSize="0" autoFill="0" autoLine="0" autoPict="0">
                <anchor moveWithCells="1">
                  <from>
                    <xdr:col>10</xdr:col>
                    <xdr:colOff>47625</xdr:colOff>
                    <xdr:row>8</xdr:row>
                    <xdr:rowOff>485775</xdr:rowOff>
                  </from>
                  <to>
                    <xdr:col>11</xdr:col>
                    <xdr:colOff>114300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4" name="Check Box 149">
              <controlPr defaultSize="0" autoFill="0" autoLine="0" autoPict="0">
                <anchor moveWithCells="1">
                  <from>
                    <xdr:col>10</xdr:col>
                    <xdr:colOff>47625</xdr:colOff>
                    <xdr:row>9</xdr:row>
                    <xdr:rowOff>123825</xdr:rowOff>
                  </from>
                  <to>
                    <xdr:col>11</xdr:col>
                    <xdr:colOff>114300</xdr:colOff>
                    <xdr:row>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" name="Check Box 150">
              <controlPr defaultSize="0" autoFill="0" autoLine="0" autoPict="0">
                <anchor moveWithCells="1">
                  <from>
                    <xdr:col>10</xdr:col>
                    <xdr:colOff>47625</xdr:colOff>
                    <xdr:row>9</xdr:row>
                    <xdr:rowOff>304800</xdr:rowOff>
                  </from>
                  <to>
                    <xdr:col>11</xdr:col>
                    <xdr:colOff>114300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" name="Check Box 157">
              <controlPr defaultSize="0" autoFill="0" autoLine="0" autoPict="0">
                <anchor moveWithCells="1">
                  <from>
                    <xdr:col>8</xdr:col>
                    <xdr:colOff>38100</xdr:colOff>
                    <xdr:row>9</xdr:row>
                    <xdr:rowOff>485775</xdr:rowOff>
                  </from>
                  <to>
                    <xdr:col>9</xdr:col>
                    <xdr:colOff>133350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7" name="Check Box 158">
              <controlPr defaultSize="0" autoFill="0" autoLine="0" autoPict="0">
                <anchor moveWithCells="1">
                  <from>
                    <xdr:col>8</xdr:col>
                    <xdr:colOff>38100</xdr:colOff>
                    <xdr:row>10</xdr:row>
                    <xdr:rowOff>133350</xdr:rowOff>
                  </from>
                  <to>
                    <xdr:col>9</xdr:col>
                    <xdr:colOff>133350</xdr:colOff>
                    <xdr:row>10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8" name="Check Box 159">
              <controlPr defaultSize="0" autoFill="0" autoLine="0" autoPict="0">
                <anchor moveWithCells="1">
                  <from>
                    <xdr:col>8</xdr:col>
                    <xdr:colOff>38100</xdr:colOff>
                    <xdr:row>10</xdr:row>
                    <xdr:rowOff>304800</xdr:rowOff>
                  </from>
                  <to>
                    <xdr:col>9</xdr:col>
                    <xdr:colOff>133350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9" name="Check Box 160">
              <controlPr defaultSize="0" autoFill="0" autoLine="0" autoPict="0">
                <anchor moveWithCells="1">
                  <from>
                    <xdr:col>10</xdr:col>
                    <xdr:colOff>47625</xdr:colOff>
                    <xdr:row>9</xdr:row>
                    <xdr:rowOff>495300</xdr:rowOff>
                  </from>
                  <to>
                    <xdr:col>11</xdr:col>
                    <xdr:colOff>104775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20" name="Check Box 161">
              <controlPr defaultSize="0" autoFill="0" autoLine="0" autoPict="0">
                <anchor moveWithCells="1">
                  <from>
                    <xdr:col>10</xdr:col>
                    <xdr:colOff>47625</xdr:colOff>
                    <xdr:row>10</xdr:row>
                    <xdr:rowOff>133350</xdr:rowOff>
                  </from>
                  <to>
                    <xdr:col>11</xdr:col>
                    <xdr:colOff>104775</xdr:colOff>
                    <xdr:row>10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1" name="Check Box 162">
              <controlPr defaultSize="0" autoFill="0" autoLine="0" autoPict="0">
                <anchor moveWithCells="1">
                  <from>
                    <xdr:col>10</xdr:col>
                    <xdr:colOff>47625</xdr:colOff>
                    <xdr:row>10</xdr:row>
                    <xdr:rowOff>314325</xdr:rowOff>
                  </from>
                  <to>
                    <xdr:col>11</xdr:col>
                    <xdr:colOff>104775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22" name="Check Box 163">
              <controlPr defaultSize="0" autoFill="0" autoLine="0" autoPict="0">
                <anchor moveWithCells="1">
                  <from>
                    <xdr:col>8</xdr:col>
                    <xdr:colOff>38100</xdr:colOff>
                    <xdr:row>10</xdr:row>
                    <xdr:rowOff>485775</xdr:rowOff>
                  </from>
                  <to>
                    <xdr:col>9</xdr:col>
                    <xdr:colOff>133350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23" name="Check Box 164">
              <controlPr defaultSize="0" autoFill="0" autoLine="0" autoPict="0">
                <anchor moveWithCells="1">
                  <from>
                    <xdr:col>8</xdr:col>
                    <xdr:colOff>38100</xdr:colOff>
                    <xdr:row>11</xdr:row>
                    <xdr:rowOff>133350</xdr:rowOff>
                  </from>
                  <to>
                    <xdr:col>9</xdr:col>
                    <xdr:colOff>133350</xdr:colOff>
                    <xdr:row>11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24" name="Check Box 165">
              <controlPr defaultSize="0" autoFill="0" autoLine="0" autoPict="0">
                <anchor moveWithCells="1">
                  <from>
                    <xdr:col>8</xdr:col>
                    <xdr:colOff>38100</xdr:colOff>
                    <xdr:row>11</xdr:row>
                    <xdr:rowOff>304800</xdr:rowOff>
                  </from>
                  <to>
                    <xdr:col>9</xdr:col>
                    <xdr:colOff>133350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5" name="Check Box 166">
              <controlPr defaultSize="0" autoFill="0" autoLine="0" autoPict="0">
                <anchor moveWithCells="1">
                  <from>
                    <xdr:col>10</xdr:col>
                    <xdr:colOff>47625</xdr:colOff>
                    <xdr:row>10</xdr:row>
                    <xdr:rowOff>495300</xdr:rowOff>
                  </from>
                  <to>
                    <xdr:col>11</xdr:col>
                    <xdr:colOff>104775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26" name="Check Box 167">
              <controlPr defaultSize="0" autoFill="0" autoLine="0" autoPict="0">
                <anchor moveWithCells="1">
                  <from>
                    <xdr:col>10</xdr:col>
                    <xdr:colOff>47625</xdr:colOff>
                    <xdr:row>11</xdr:row>
                    <xdr:rowOff>133350</xdr:rowOff>
                  </from>
                  <to>
                    <xdr:col>11</xdr:col>
                    <xdr:colOff>104775</xdr:colOff>
                    <xdr:row>11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27" name="Check Box 168">
              <controlPr defaultSize="0" autoFill="0" autoLine="0" autoPict="0">
                <anchor moveWithCells="1">
                  <from>
                    <xdr:col>10</xdr:col>
                    <xdr:colOff>47625</xdr:colOff>
                    <xdr:row>11</xdr:row>
                    <xdr:rowOff>314325</xdr:rowOff>
                  </from>
                  <to>
                    <xdr:col>11</xdr:col>
                    <xdr:colOff>104775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28" name="Check Box 169">
              <controlPr defaultSize="0" autoFill="0" autoLine="0" autoPict="0">
                <anchor moveWithCells="1">
                  <from>
                    <xdr:col>8</xdr:col>
                    <xdr:colOff>38100</xdr:colOff>
                    <xdr:row>11</xdr:row>
                    <xdr:rowOff>304800</xdr:rowOff>
                  </from>
                  <to>
                    <xdr:col>9</xdr:col>
                    <xdr:colOff>133350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29" name="Check Box 170">
              <controlPr defaultSize="0" autoFill="0" autoLine="0" autoPict="0">
                <anchor moveWithCells="1">
                  <from>
                    <xdr:col>10</xdr:col>
                    <xdr:colOff>47625</xdr:colOff>
                    <xdr:row>11</xdr:row>
                    <xdr:rowOff>314325</xdr:rowOff>
                  </from>
                  <to>
                    <xdr:col>11</xdr:col>
                    <xdr:colOff>104775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30" name="Check Box 171">
              <controlPr defaultSize="0" autoFill="0" autoLine="0" autoPict="0">
                <anchor moveWithCells="1">
                  <from>
                    <xdr:col>8</xdr:col>
                    <xdr:colOff>38100</xdr:colOff>
                    <xdr:row>11</xdr:row>
                    <xdr:rowOff>485775</xdr:rowOff>
                  </from>
                  <to>
                    <xdr:col>9</xdr:col>
                    <xdr:colOff>133350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31" name="Check Box 172">
              <controlPr defaultSize="0" autoFill="0" autoLine="0" autoPict="0">
                <anchor moveWithCells="1">
                  <from>
                    <xdr:col>8</xdr:col>
                    <xdr:colOff>38100</xdr:colOff>
                    <xdr:row>12</xdr:row>
                    <xdr:rowOff>133350</xdr:rowOff>
                  </from>
                  <to>
                    <xdr:col>9</xdr:col>
                    <xdr:colOff>133350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32" name="Check Box 173">
              <controlPr defaultSize="0" autoFill="0" autoLine="0" autoPict="0">
                <anchor moveWithCells="1">
                  <from>
                    <xdr:col>8</xdr:col>
                    <xdr:colOff>38100</xdr:colOff>
                    <xdr:row>12</xdr:row>
                    <xdr:rowOff>304800</xdr:rowOff>
                  </from>
                  <to>
                    <xdr:col>9</xdr:col>
                    <xdr:colOff>133350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33" name="Check Box 174">
              <controlPr defaultSize="0" autoFill="0" autoLine="0" autoPict="0">
                <anchor moveWithCells="1">
                  <from>
                    <xdr:col>10</xdr:col>
                    <xdr:colOff>47625</xdr:colOff>
                    <xdr:row>11</xdr:row>
                    <xdr:rowOff>495300</xdr:rowOff>
                  </from>
                  <to>
                    <xdr:col>11</xdr:col>
                    <xdr:colOff>104775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34" name="Check Box 175">
              <controlPr defaultSize="0" autoFill="0" autoLine="0" autoPict="0">
                <anchor moveWithCells="1">
                  <from>
                    <xdr:col>10</xdr:col>
                    <xdr:colOff>47625</xdr:colOff>
                    <xdr:row>12</xdr:row>
                    <xdr:rowOff>133350</xdr:rowOff>
                  </from>
                  <to>
                    <xdr:col>11</xdr:col>
                    <xdr:colOff>104775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35" name="Check Box 176">
              <controlPr defaultSize="0" autoFill="0" autoLine="0" autoPict="0">
                <anchor moveWithCells="1">
                  <from>
                    <xdr:col>10</xdr:col>
                    <xdr:colOff>47625</xdr:colOff>
                    <xdr:row>12</xdr:row>
                    <xdr:rowOff>314325</xdr:rowOff>
                  </from>
                  <to>
                    <xdr:col>11</xdr:col>
                    <xdr:colOff>104775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36" name="Check Box 178">
              <controlPr defaultSize="0" autoFill="0" autoLine="0" autoPict="0">
                <anchor moveWithCells="1">
                  <from>
                    <xdr:col>10</xdr:col>
                    <xdr:colOff>47625</xdr:colOff>
                    <xdr:row>12</xdr:row>
                    <xdr:rowOff>314325</xdr:rowOff>
                  </from>
                  <to>
                    <xdr:col>11</xdr:col>
                    <xdr:colOff>104775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37" name="Check Box 180">
              <controlPr defaultSize="0" autoFill="0" autoLine="0" autoPict="0">
                <anchor moveWithCells="1">
                  <from>
                    <xdr:col>10</xdr:col>
                    <xdr:colOff>47625</xdr:colOff>
                    <xdr:row>12</xdr:row>
                    <xdr:rowOff>314325</xdr:rowOff>
                  </from>
                  <to>
                    <xdr:col>11</xdr:col>
                    <xdr:colOff>104775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38" name="Check Box 181">
              <controlPr defaultSize="0" autoFill="0" autoLine="0" autoPict="0">
                <anchor moveWithCells="1">
                  <from>
                    <xdr:col>8</xdr:col>
                    <xdr:colOff>38100</xdr:colOff>
                    <xdr:row>12</xdr:row>
                    <xdr:rowOff>485775</xdr:rowOff>
                  </from>
                  <to>
                    <xdr:col>9</xdr:col>
                    <xdr:colOff>133350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39" name="Check Box 182">
              <controlPr defaultSize="0" autoFill="0" autoLine="0" autoPict="0">
                <anchor moveWithCells="1">
                  <from>
                    <xdr:col>8</xdr:col>
                    <xdr:colOff>38100</xdr:colOff>
                    <xdr:row>13</xdr:row>
                    <xdr:rowOff>133350</xdr:rowOff>
                  </from>
                  <to>
                    <xdr:col>9</xdr:col>
                    <xdr:colOff>133350</xdr:colOff>
                    <xdr:row>13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40" name="Check Box 183">
              <controlPr defaultSize="0" autoFill="0" autoLine="0" autoPict="0">
                <anchor moveWithCells="1">
                  <from>
                    <xdr:col>8</xdr:col>
                    <xdr:colOff>38100</xdr:colOff>
                    <xdr:row>13</xdr:row>
                    <xdr:rowOff>304800</xdr:rowOff>
                  </from>
                  <to>
                    <xdr:col>9</xdr:col>
                    <xdr:colOff>133350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41" name="Check Box 184">
              <controlPr defaultSize="0" autoFill="0" autoLine="0" autoPict="0">
                <anchor moveWithCells="1">
                  <from>
                    <xdr:col>10</xdr:col>
                    <xdr:colOff>47625</xdr:colOff>
                    <xdr:row>12</xdr:row>
                    <xdr:rowOff>495300</xdr:rowOff>
                  </from>
                  <to>
                    <xdr:col>11</xdr:col>
                    <xdr:colOff>104775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42" name="Check Box 185">
              <controlPr defaultSize="0" autoFill="0" autoLine="0" autoPict="0">
                <anchor moveWithCells="1">
                  <from>
                    <xdr:col>10</xdr:col>
                    <xdr:colOff>47625</xdr:colOff>
                    <xdr:row>13</xdr:row>
                    <xdr:rowOff>133350</xdr:rowOff>
                  </from>
                  <to>
                    <xdr:col>11</xdr:col>
                    <xdr:colOff>104775</xdr:colOff>
                    <xdr:row>13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43" name="Check Box 186">
              <controlPr defaultSize="0" autoFill="0" autoLine="0" autoPict="0">
                <anchor moveWithCells="1">
                  <from>
                    <xdr:col>10</xdr:col>
                    <xdr:colOff>47625</xdr:colOff>
                    <xdr:row>13</xdr:row>
                    <xdr:rowOff>314325</xdr:rowOff>
                  </from>
                  <to>
                    <xdr:col>11</xdr:col>
                    <xdr:colOff>104775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44" name="Check Box 188">
              <controlPr defaultSize="0" autoFill="0" autoLine="0" autoPict="0">
                <anchor moveWithCells="1">
                  <from>
                    <xdr:col>10</xdr:col>
                    <xdr:colOff>47625</xdr:colOff>
                    <xdr:row>13</xdr:row>
                    <xdr:rowOff>314325</xdr:rowOff>
                  </from>
                  <to>
                    <xdr:col>11</xdr:col>
                    <xdr:colOff>104775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45" name="Check Box 190">
              <controlPr defaultSize="0" autoFill="0" autoLine="0" autoPict="0">
                <anchor moveWithCells="1">
                  <from>
                    <xdr:col>10</xdr:col>
                    <xdr:colOff>47625</xdr:colOff>
                    <xdr:row>13</xdr:row>
                    <xdr:rowOff>314325</xdr:rowOff>
                  </from>
                  <to>
                    <xdr:col>11</xdr:col>
                    <xdr:colOff>104775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46" name="Check Box 192">
              <controlPr defaultSize="0" autoFill="0" autoLine="0" autoPict="0">
                <anchor moveWithCells="1">
                  <from>
                    <xdr:col>10</xdr:col>
                    <xdr:colOff>47625</xdr:colOff>
                    <xdr:row>13</xdr:row>
                    <xdr:rowOff>314325</xdr:rowOff>
                  </from>
                  <to>
                    <xdr:col>11</xdr:col>
                    <xdr:colOff>104775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47" name="Check Box 193">
              <controlPr defaultSize="0" autoFill="0" autoLine="0" autoPict="0">
                <anchor moveWithCells="1">
                  <from>
                    <xdr:col>8</xdr:col>
                    <xdr:colOff>38100</xdr:colOff>
                    <xdr:row>13</xdr:row>
                    <xdr:rowOff>485775</xdr:rowOff>
                  </from>
                  <to>
                    <xdr:col>9</xdr:col>
                    <xdr:colOff>133350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48" name="Check Box 194">
              <controlPr defaultSize="0" autoFill="0" autoLine="0" autoPict="0">
                <anchor moveWithCells="1">
                  <from>
                    <xdr:col>8</xdr:col>
                    <xdr:colOff>38100</xdr:colOff>
                    <xdr:row>14</xdr:row>
                    <xdr:rowOff>133350</xdr:rowOff>
                  </from>
                  <to>
                    <xdr:col>9</xdr:col>
                    <xdr:colOff>133350</xdr:colOff>
                    <xdr:row>14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49" name="Check Box 195">
              <controlPr defaultSize="0" autoFill="0" autoLine="0" autoPict="0">
                <anchor moveWithCells="1">
                  <from>
                    <xdr:col>8</xdr:col>
                    <xdr:colOff>38100</xdr:colOff>
                    <xdr:row>14</xdr:row>
                    <xdr:rowOff>304800</xdr:rowOff>
                  </from>
                  <to>
                    <xdr:col>9</xdr:col>
                    <xdr:colOff>133350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50" name="Check Box 196">
              <controlPr defaultSize="0" autoFill="0" autoLine="0" autoPict="0">
                <anchor moveWithCells="1">
                  <from>
                    <xdr:col>10</xdr:col>
                    <xdr:colOff>47625</xdr:colOff>
                    <xdr:row>13</xdr:row>
                    <xdr:rowOff>495300</xdr:rowOff>
                  </from>
                  <to>
                    <xdr:col>11</xdr:col>
                    <xdr:colOff>104775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51" name="Check Box 197">
              <controlPr defaultSize="0" autoFill="0" autoLine="0" autoPict="0">
                <anchor moveWithCells="1">
                  <from>
                    <xdr:col>10</xdr:col>
                    <xdr:colOff>47625</xdr:colOff>
                    <xdr:row>14</xdr:row>
                    <xdr:rowOff>133350</xdr:rowOff>
                  </from>
                  <to>
                    <xdr:col>11</xdr:col>
                    <xdr:colOff>104775</xdr:colOff>
                    <xdr:row>14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52" name="Check Box 198">
              <controlPr defaultSize="0" autoFill="0" autoLine="0" autoPict="0">
                <anchor moveWithCells="1">
                  <from>
                    <xdr:col>10</xdr:col>
                    <xdr:colOff>47625</xdr:colOff>
                    <xdr:row>14</xdr:row>
                    <xdr:rowOff>314325</xdr:rowOff>
                  </from>
                  <to>
                    <xdr:col>11</xdr:col>
                    <xdr:colOff>104775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53" name="Check Box 207">
              <controlPr defaultSize="0" autoFill="0" autoLine="0" autoPict="0">
                <anchor moveWithCells="1">
                  <from>
                    <xdr:col>8</xdr:col>
                    <xdr:colOff>38100</xdr:colOff>
                    <xdr:row>14</xdr:row>
                    <xdr:rowOff>485775</xdr:rowOff>
                  </from>
                  <to>
                    <xdr:col>9</xdr:col>
                    <xdr:colOff>133350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54" name="Check Box 208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133350</xdr:rowOff>
                  </from>
                  <to>
                    <xdr:col>9</xdr:col>
                    <xdr:colOff>133350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55" name="Check Box 209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304800</xdr:rowOff>
                  </from>
                  <to>
                    <xdr:col>9</xdr:col>
                    <xdr:colOff>133350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56" name="Check Box 210">
              <controlPr defaultSize="0" autoFill="0" autoLine="0" autoPict="0">
                <anchor moveWithCells="1">
                  <from>
                    <xdr:col>10</xdr:col>
                    <xdr:colOff>47625</xdr:colOff>
                    <xdr:row>14</xdr:row>
                    <xdr:rowOff>495300</xdr:rowOff>
                  </from>
                  <to>
                    <xdr:col>11</xdr:col>
                    <xdr:colOff>104775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57" name="Check Box 211">
              <controlPr defaultSize="0" autoFill="0" autoLine="0" autoPict="0">
                <anchor moveWithCells="1">
                  <from>
                    <xdr:col>10</xdr:col>
                    <xdr:colOff>47625</xdr:colOff>
                    <xdr:row>15</xdr:row>
                    <xdr:rowOff>133350</xdr:rowOff>
                  </from>
                  <to>
                    <xdr:col>11</xdr:col>
                    <xdr:colOff>104775</xdr:colOff>
                    <xdr:row>15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58" name="Check Box 212">
              <controlPr defaultSize="0" autoFill="0" autoLine="0" autoPict="0">
                <anchor moveWithCells="1">
                  <from>
                    <xdr:col>10</xdr:col>
                    <xdr:colOff>47625</xdr:colOff>
                    <xdr:row>15</xdr:row>
                    <xdr:rowOff>314325</xdr:rowOff>
                  </from>
                  <to>
                    <xdr:col>11</xdr:col>
                    <xdr:colOff>104775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59" name="Check Box 273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485775</xdr:rowOff>
                  </from>
                  <to>
                    <xdr:col>9</xdr:col>
                    <xdr:colOff>133350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60" name="Check Box 274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133350</xdr:rowOff>
                  </from>
                  <to>
                    <xdr:col>9</xdr:col>
                    <xdr:colOff>133350</xdr:colOff>
                    <xdr:row>16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61" name="Check Box 275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304800</xdr:rowOff>
                  </from>
                  <to>
                    <xdr:col>9</xdr:col>
                    <xdr:colOff>142875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62" name="Check Box 276">
              <controlPr defaultSize="0" autoFill="0" autoLine="0" autoPict="0">
                <anchor moveWithCells="1">
                  <from>
                    <xdr:col>10</xdr:col>
                    <xdr:colOff>47625</xdr:colOff>
                    <xdr:row>15</xdr:row>
                    <xdr:rowOff>495300</xdr:rowOff>
                  </from>
                  <to>
                    <xdr:col>11</xdr:col>
                    <xdr:colOff>104775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63" name="Check Box 277">
              <controlPr defaultSize="0" autoFill="0" autoLine="0" autoPict="0">
                <anchor moveWithCells="1">
                  <from>
                    <xdr:col>10</xdr:col>
                    <xdr:colOff>47625</xdr:colOff>
                    <xdr:row>16</xdr:row>
                    <xdr:rowOff>133350</xdr:rowOff>
                  </from>
                  <to>
                    <xdr:col>11</xdr:col>
                    <xdr:colOff>104775</xdr:colOff>
                    <xdr:row>16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64" name="Check Box 278">
              <controlPr defaultSize="0" autoFill="0" autoLine="0" autoPict="0">
                <anchor moveWithCells="1">
                  <from>
                    <xdr:col>10</xdr:col>
                    <xdr:colOff>47625</xdr:colOff>
                    <xdr:row>16</xdr:row>
                    <xdr:rowOff>314325</xdr:rowOff>
                  </from>
                  <to>
                    <xdr:col>11</xdr:col>
                    <xdr:colOff>104775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65" name="Check Box 287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485775</xdr:rowOff>
                  </from>
                  <to>
                    <xdr:col>9</xdr:col>
                    <xdr:colOff>142875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66" name="Check Box 288">
              <controlPr defaultSize="0" autoFill="0" autoLine="0" autoPict="0">
                <anchor moveWithCells="1">
                  <from>
                    <xdr:col>8</xdr:col>
                    <xdr:colOff>38100</xdr:colOff>
                    <xdr:row>17</xdr:row>
                    <xdr:rowOff>133350</xdr:rowOff>
                  </from>
                  <to>
                    <xdr:col>9</xdr:col>
                    <xdr:colOff>142875</xdr:colOff>
                    <xdr:row>17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67" name="Check Box 289">
              <controlPr defaultSize="0" autoFill="0" autoLine="0" autoPict="0">
                <anchor moveWithCells="1">
                  <from>
                    <xdr:col>8</xdr:col>
                    <xdr:colOff>38100</xdr:colOff>
                    <xdr:row>17</xdr:row>
                    <xdr:rowOff>304800</xdr:rowOff>
                  </from>
                  <to>
                    <xdr:col>9</xdr:col>
                    <xdr:colOff>142875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68" name="Check Box 290">
              <controlPr defaultSize="0" autoFill="0" autoLine="0" autoPict="0">
                <anchor moveWithCells="1">
                  <from>
                    <xdr:col>10</xdr:col>
                    <xdr:colOff>47625</xdr:colOff>
                    <xdr:row>16</xdr:row>
                    <xdr:rowOff>495300</xdr:rowOff>
                  </from>
                  <to>
                    <xdr:col>11</xdr:col>
                    <xdr:colOff>104775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69" name="Check Box 291">
              <controlPr defaultSize="0" autoFill="0" autoLine="0" autoPict="0">
                <anchor moveWithCells="1">
                  <from>
                    <xdr:col>10</xdr:col>
                    <xdr:colOff>47625</xdr:colOff>
                    <xdr:row>17</xdr:row>
                    <xdr:rowOff>133350</xdr:rowOff>
                  </from>
                  <to>
                    <xdr:col>11</xdr:col>
                    <xdr:colOff>104775</xdr:colOff>
                    <xdr:row>17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70" name="Check Box 292">
              <controlPr defaultSize="0" autoFill="0" autoLine="0" autoPict="0">
                <anchor moveWithCells="1">
                  <from>
                    <xdr:col>10</xdr:col>
                    <xdr:colOff>47625</xdr:colOff>
                    <xdr:row>17</xdr:row>
                    <xdr:rowOff>314325</xdr:rowOff>
                  </from>
                  <to>
                    <xdr:col>11</xdr:col>
                    <xdr:colOff>104775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71" name="Check Box 303">
              <controlPr defaultSize="0" autoFill="0" autoLine="0" autoPict="0">
                <anchor moveWithCells="1">
                  <from>
                    <xdr:col>8</xdr:col>
                    <xdr:colOff>38100</xdr:colOff>
                    <xdr:row>17</xdr:row>
                    <xdr:rowOff>485775</xdr:rowOff>
                  </from>
                  <to>
                    <xdr:col>9</xdr:col>
                    <xdr:colOff>142875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72" name="Check Box 304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133350</xdr:rowOff>
                  </from>
                  <to>
                    <xdr:col>9</xdr:col>
                    <xdr:colOff>133350</xdr:colOff>
                    <xdr:row>18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73" name="Check Box 305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304800</xdr:rowOff>
                  </from>
                  <to>
                    <xdr:col>9</xdr:col>
                    <xdr:colOff>133350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74" name="Check Box 306">
              <controlPr defaultSize="0" autoFill="0" autoLine="0" autoPict="0">
                <anchor moveWithCells="1">
                  <from>
                    <xdr:col>10</xdr:col>
                    <xdr:colOff>47625</xdr:colOff>
                    <xdr:row>17</xdr:row>
                    <xdr:rowOff>495300</xdr:rowOff>
                  </from>
                  <to>
                    <xdr:col>11</xdr:col>
                    <xdr:colOff>104775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75" name="Check Box 307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133350</xdr:rowOff>
                  </from>
                  <to>
                    <xdr:col>11</xdr:col>
                    <xdr:colOff>104775</xdr:colOff>
                    <xdr:row>18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76" name="Check Box 308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314325</xdr:rowOff>
                  </from>
                  <to>
                    <xdr:col>11</xdr:col>
                    <xdr:colOff>104775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77" name="Check Box 321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485775</xdr:rowOff>
                  </from>
                  <to>
                    <xdr:col>9</xdr:col>
                    <xdr:colOff>133350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78" name="Check Box 322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133350</xdr:rowOff>
                  </from>
                  <to>
                    <xdr:col>9</xdr:col>
                    <xdr:colOff>133350</xdr:colOff>
                    <xdr:row>19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79" name="Check Box 323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304800</xdr:rowOff>
                  </from>
                  <to>
                    <xdr:col>9</xdr:col>
                    <xdr:colOff>133350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80" name="Check Box 324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495300</xdr:rowOff>
                  </from>
                  <to>
                    <xdr:col>11</xdr:col>
                    <xdr:colOff>104775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81" name="Check Box 325">
              <controlPr defaultSize="0" autoFill="0" autoLine="0" autoPict="0">
                <anchor moveWithCells="1">
                  <from>
                    <xdr:col>10</xdr:col>
                    <xdr:colOff>47625</xdr:colOff>
                    <xdr:row>19</xdr:row>
                    <xdr:rowOff>133350</xdr:rowOff>
                  </from>
                  <to>
                    <xdr:col>11</xdr:col>
                    <xdr:colOff>104775</xdr:colOff>
                    <xdr:row>19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82" name="Check Box 326">
              <controlPr defaultSize="0" autoFill="0" autoLine="0" autoPict="0">
                <anchor moveWithCells="1">
                  <from>
                    <xdr:col>10</xdr:col>
                    <xdr:colOff>47625</xdr:colOff>
                    <xdr:row>19</xdr:row>
                    <xdr:rowOff>314325</xdr:rowOff>
                  </from>
                  <to>
                    <xdr:col>11</xdr:col>
                    <xdr:colOff>104775</xdr:colOff>
                    <xdr:row>20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S41"/>
  <sheetViews>
    <sheetView showZeros="0" topLeftCell="E1" zoomScaleNormal="100" zoomScaleSheetLayoutView="85" workbookViewId="0">
      <selection activeCell="I12" sqref="I12"/>
    </sheetView>
  </sheetViews>
  <sheetFormatPr defaultRowHeight="13.5" x14ac:dyDescent="0.15"/>
  <cols>
    <col min="1" max="1" width="1.25" style="13" customWidth="1"/>
    <col min="2" max="2" width="9.5" style="13" customWidth="1"/>
    <col min="3" max="3" width="17" style="13" customWidth="1"/>
    <col min="4" max="4" width="25.875" style="13" customWidth="1"/>
    <col min="5" max="5" width="9" style="13" customWidth="1"/>
    <col min="6" max="11" width="15.625" style="13" customWidth="1"/>
    <col min="12" max="12" width="7.625" style="13" customWidth="1"/>
    <col min="13" max="13" width="8.625" style="13" customWidth="1"/>
    <col min="14" max="14" width="17.625" style="13" customWidth="1"/>
    <col min="15" max="15" width="1.625" style="13" customWidth="1"/>
    <col min="16" max="39" width="9" style="12"/>
    <col min="40" max="16384" width="9" style="13"/>
  </cols>
  <sheetData>
    <row r="1" spans="2:39" s="2" customFormat="1" ht="24" customHeight="1" x14ac:dyDescent="0.25">
      <c r="B1" s="102" t="s">
        <v>20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"/>
      <c r="AI1" s="1"/>
      <c r="AJ1" s="1"/>
      <c r="AK1" s="1"/>
      <c r="AL1" s="1"/>
      <c r="AM1" s="1"/>
    </row>
    <row r="2" spans="2:39" s="2" customFormat="1" ht="27" customHeight="1" x14ac:dyDescent="0.15">
      <c r="B2" s="3"/>
      <c r="C2" s="3"/>
      <c r="D2" s="4" t="s">
        <v>30</v>
      </c>
      <c r="E2" s="5" t="s">
        <v>31</v>
      </c>
      <c r="F2" s="6" t="s">
        <v>32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7"/>
      <c r="AC2" s="7"/>
      <c r="AD2" s="7"/>
      <c r="AE2" s="7"/>
      <c r="AF2" s="7"/>
      <c r="AG2" s="7"/>
      <c r="AH2" s="1"/>
      <c r="AI2" s="1"/>
      <c r="AJ2" s="1"/>
      <c r="AK2" s="1"/>
      <c r="AL2" s="1"/>
      <c r="AM2" s="1"/>
    </row>
    <row r="3" spans="2:39" s="2" customFormat="1" ht="13.5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s="2" customFormat="1" ht="30.75" customHeight="1" x14ac:dyDescent="0.15">
      <c r="B4" s="5"/>
      <c r="C4" s="5"/>
      <c r="D4" s="5"/>
      <c r="E4" s="5"/>
      <c r="F4" s="5"/>
      <c r="G4" s="5"/>
      <c r="H4" s="5"/>
      <c r="J4" s="78" t="s">
        <v>17</v>
      </c>
      <c r="K4" s="203" t="s">
        <v>37</v>
      </c>
      <c r="L4" s="203"/>
      <c r="M4" s="203"/>
      <c r="N4" s="203"/>
      <c r="O4" s="8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s="2" customFormat="1" ht="29.25" customHeight="1" thickBot="1" x14ac:dyDescent="0.2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8"/>
      <c r="T5" s="8"/>
      <c r="U5" s="8"/>
      <c r="V5" s="8"/>
      <c r="W5" s="8"/>
      <c r="X5" s="8"/>
      <c r="Y5" s="8"/>
      <c r="Z5" s="8"/>
      <c r="AA5" s="8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ht="33.75" customHeight="1" x14ac:dyDescent="0.15">
      <c r="B6" s="342" t="s">
        <v>0</v>
      </c>
      <c r="C6" s="345" t="s">
        <v>13</v>
      </c>
      <c r="D6" s="348" t="s">
        <v>1</v>
      </c>
      <c r="E6" s="349"/>
      <c r="F6" s="354" t="s">
        <v>26</v>
      </c>
      <c r="G6" s="355"/>
      <c r="H6" s="356"/>
      <c r="I6" s="357" t="s">
        <v>18</v>
      </c>
      <c r="J6" s="357"/>
      <c r="K6" s="357"/>
      <c r="L6" s="210" t="s">
        <v>4</v>
      </c>
      <c r="M6" s="358" t="s">
        <v>9</v>
      </c>
      <c r="N6" s="367" t="s">
        <v>21</v>
      </c>
      <c r="O6" s="11"/>
    </row>
    <row r="7" spans="2:39" ht="21" customHeight="1" x14ac:dyDescent="0.15">
      <c r="B7" s="343"/>
      <c r="C7" s="346"/>
      <c r="D7" s="350"/>
      <c r="E7" s="351"/>
      <c r="F7" s="363" t="s">
        <v>2</v>
      </c>
      <c r="G7" s="359" t="s">
        <v>34</v>
      </c>
      <c r="H7" s="365" t="s">
        <v>3</v>
      </c>
      <c r="I7" s="361" t="s">
        <v>2</v>
      </c>
      <c r="J7" s="359" t="s">
        <v>34</v>
      </c>
      <c r="K7" s="370" t="s">
        <v>3</v>
      </c>
      <c r="L7" s="211"/>
      <c r="M7" s="359"/>
      <c r="N7" s="368"/>
    </row>
    <row r="8" spans="2:39" ht="21" customHeight="1" thickBot="1" x14ac:dyDescent="0.2">
      <c r="B8" s="344"/>
      <c r="C8" s="347"/>
      <c r="D8" s="352"/>
      <c r="E8" s="353"/>
      <c r="F8" s="364"/>
      <c r="G8" s="347"/>
      <c r="H8" s="366"/>
      <c r="I8" s="362"/>
      <c r="J8" s="347"/>
      <c r="K8" s="371"/>
      <c r="L8" s="212"/>
      <c r="M8" s="360"/>
      <c r="N8" s="369"/>
    </row>
    <row r="9" spans="2:39" ht="27.75" customHeight="1" thickTop="1" x14ac:dyDescent="0.15">
      <c r="B9" s="14">
        <v>42134</v>
      </c>
      <c r="C9" s="84"/>
      <c r="D9" s="335" t="s">
        <v>43</v>
      </c>
      <c r="E9" s="336"/>
      <c r="F9" s="15">
        <v>1221352</v>
      </c>
      <c r="G9" s="16"/>
      <c r="H9" s="17">
        <f>F9-G9</f>
        <v>1221352</v>
      </c>
      <c r="I9" s="18"/>
      <c r="J9" s="16"/>
      <c r="K9" s="19">
        <f>I9-J9</f>
        <v>0</v>
      </c>
      <c r="L9" s="20"/>
      <c r="M9" s="21"/>
      <c r="N9" s="22"/>
    </row>
    <row r="10" spans="2:39" ht="27.75" customHeight="1" x14ac:dyDescent="0.15">
      <c r="B10" s="81" t="s">
        <v>39</v>
      </c>
      <c r="C10" s="83" t="s">
        <v>39</v>
      </c>
      <c r="D10" s="322" t="s">
        <v>38</v>
      </c>
      <c r="E10" s="323"/>
      <c r="F10" s="86" t="s">
        <v>39</v>
      </c>
      <c r="G10" s="87" t="s">
        <v>39</v>
      </c>
      <c r="H10" s="88" t="s">
        <v>39</v>
      </c>
      <c r="I10" s="89" t="s">
        <v>39</v>
      </c>
      <c r="J10" s="87" t="s">
        <v>39</v>
      </c>
      <c r="K10" s="90" t="s">
        <v>39</v>
      </c>
      <c r="L10" s="91" t="s">
        <v>39</v>
      </c>
      <c r="M10" s="98" t="s">
        <v>39</v>
      </c>
      <c r="N10" s="22"/>
    </row>
    <row r="11" spans="2:39" ht="27.75" customHeight="1" x14ac:dyDescent="0.15">
      <c r="B11" s="14">
        <v>42138</v>
      </c>
      <c r="C11" s="84" t="s">
        <v>41</v>
      </c>
      <c r="D11" s="324" t="s">
        <v>44</v>
      </c>
      <c r="E11" s="323"/>
      <c r="F11" s="15"/>
      <c r="G11" s="16">
        <v>3150</v>
      </c>
      <c r="H11" s="17">
        <f>H9-G11</f>
        <v>1218202</v>
      </c>
      <c r="I11" s="18"/>
      <c r="J11" s="16"/>
      <c r="K11" s="19"/>
      <c r="L11" s="23">
        <v>1</v>
      </c>
      <c r="M11" s="97">
        <v>42138</v>
      </c>
      <c r="N11" s="22"/>
    </row>
    <row r="12" spans="2:39" ht="27.75" customHeight="1" x14ac:dyDescent="0.15">
      <c r="B12" s="14">
        <v>42146</v>
      </c>
      <c r="C12" s="84" t="s">
        <v>42</v>
      </c>
      <c r="D12" s="324" t="s">
        <v>45</v>
      </c>
      <c r="E12" s="323"/>
      <c r="F12" s="15"/>
      <c r="G12" s="16">
        <v>10000</v>
      </c>
      <c r="H12" s="17">
        <f>H11-G12</f>
        <v>1208202</v>
      </c>
      <c r="I12" s="18"/>
      <c r="J12" s="16"/>
      <c r="K12" s="19"/>
      <c r="L12" s="23">
        <v>2</v>
      </c>
      <c r="M12" s="97">
        <v>42139</v>
      </c>
      <c r="N12" s="22"/>
    </row>
    <row r="13" spans="2:39" ht="27.75" customHeight="1" x14ac:dyDescent="0.15">
      <c r="B13" s="14">
        <v>42165</v>
      </c>
      <c r="C13" s="84" t="s">
        <v>40</v>
      </c>
      <c r="D13" s="324" t="s">
        <v>46</v>
      </c>
      <c r="E13" s="323"/>
      <c r="F13" s="15"/>
      <c r="G13" s="16">
        <v>70000</v>
      </c>
      <c r="H13" s="17">
        <f>H12-G13</f>
        <v>1138202</v>
      </c>
      <c r="I13" s="18"/>
      <c r="J13" s="16"/>
      <c r="K13" s="19"/>
      <c r="L13" s="23">
        <v>3</v>
      </c>
      <c r="M13" s="97">
        <v>42180</v>
      </c>
      <c r="N13" s="22"/>
    </row>
    <row r="14" spans="2:39" ht="27.75" customHeight="1" x14ac:dyDescent="0.15">
      <c r="B14" s="14">
        <v>42167</v>
      </c>
      <c r="C14" s="84"/>
      <c r="D14" s="324" t="s">
        <v>52</v>
      </c>
      <c r="E14" s="323"/>
      <c r="F14" s="15"/>
      <c r="G14" s="16"/>
      <c r="H14" s="17"/>
      <c r="I14" s="18"/>
      <c r="J14" s="16">
        <v>50000</v>
      </c>
      <c r="K14" s="19">
        <v>1354160</v>
      </c>
      <c r="L14" s="23">
        <v>4</v>
      </c>
      <c r="M14" s="98" t="s">
        <v>54</v>
      </c>
      <c r="N14" s="22"/>
    </row>
    <row r="15" spans="2:39" ht="27.75" customHeight="1" x14ac:dyDescent="0.15">
      <c r="B15" s="81" t="s">
        <v>39</v>
      </c>
      <c r="C15" s="83" t="s">
        <v>39</v>
      </c>
      <c r="D15" s="322" t="s">
        <v>38</v>
      </c>
      <c r="E15" s="323"/>
      <c r="F15" s="86" t="s">
        <v>39</v>
      </c>
      <c r="G15" s="87" t="s">
        <v>39</v>
      </c>
      <c r="H15" s="88" t="s">
        <v>39</v>
      </c>
      <c r="I15" s="89" t="s">
        <v>39</v>
      </c>
      <c r="J15" s="87" t="s">
        <v>39</v>
      </c>
      <c r="K15" s="90" t="s">
        <v>39</v>
      </c>
      <c r="L15" s="91" t="s">
        <v>39</v>
      </c>
      <c r="M15" s="98" t="s">
        <v>39</v>
      </c>
      <c r="N15" s="22"/>
    </row>
    <row r="16" spans="2:39" ht="27.75" customHeight="1" x14ac:dyDescent="0.15">
      <c r="B16" s="14">
        <v>42305</v>
      </c>
      <c r="C16" s="84"/>
      <c r="D16" s="324" t="s">
        <v>47</v>
      </c>
      <c r="E16" s="323"/>
      <c r="F16" s="15"/>
      <c r="G16" s="16"/>
      <c r="H16" s="17"/>
      <c r="I16" s="18">
        <v>904180</v>
      </c>
      <c r="J16" s="16"/>
      <c r="K16" s="19">
        <v>904180</v>
      </c>
      <c r="L16" s="23"/>
      <c r="M16" s="21"/>
      <c r="N16" s="22"/>
    </row>
    <row r="17" spans="1:253" ht="27.75" customHeight="1" x14ac:dyDescent="0.15">
      <c r="B17" s="14">
        <v>42306</v>
      </c>
      <c r="C17" s="84" t="s">
        <v>42</v>
      </c>
      <c r="D17" s="324" t="s">
        <v>48</v>
      </c>
      <c r="E17" s="323"/>
      <c r="F17" s="15"/>
      <c r="G17" s="16">
        <v>25000</v>
      </c>
      <c r="H17" s="17">
        <v>450300</v>
      </c>
      <c r="I17" s="18"/>
      <c r="J17" s="16"/>
      <c r="K17" s="19"/>
      <c r="L17" s="23">
        <v>13</v>
      </c>
      <c r="M17" s="97">
        <v>42292</v>
      </c>
      <c r="N17" s="22"/>
    </row>
    <row r="18" spans="1:253" ht="27.75" customHeight="1" x14ac:dyDescent="0.15">
      <c r="B18" s="14">
        <v>42314</v>
      </c>
      <c r="C18" s="84" t="s">
        <v>40</v>
      </c>
      <c r="D18" s="324" t="s">
        <v>49</v>
      </c>
      <c r="E18" s="323"/>
      <c r="F18" s="15"/>
      <c r="G18" s="16"/>
      <c r="H18" s="17"/>
      <c r="I18" s="18"/>
      <c r="J18" s="16">
        <v>8760</v>
      </c>
      <c r="K18" s="19">
        <v>895420</v>
      </c>
      <c r="L18" s="23">
        <v>22</v>
      </c>
      <c r="M18" s="97">
        <v>42314</v>
      </c>
      <c r="N18" s="22"/>
    </row>
    <row r="19" spans="1:253" ht="27.75" customHeight="1" x14ac:dyDescent="0.15">
      <c r="B19" s="14">
        <v>42328</v>
      </c>
      <c r="C19" s="84" t="s">
        <v>42</v>
      </c>
      <c r="D19" s="324" t="s">
        <v>50</v>
      </c>
      <c r="E19" s="323"/>
      <c r="F19" s="15"/>
      <c r="G19" s="16"/>
      <c r="H19" s="17"/>
      <c r="I19" s="18"/>
      <c r="J19" s="16">
        <v>130000</v>
      </c>
      <c r="K19" s="19">
        <v>765420</v>
      </c>
      <c r="L19" s="23">
        <v>23</v>
      </c>
      <c r="M19" s="97">
        <v>42320</v>
      </c>
      <c r="N19" s="22"/>
    </row>
    <row r="20" spans="1:253" ht="27.75" customHeight="1" x14ac:dyDescent="0.15">
      <c r="B20" s="14">
        <v>42328</v>
      </c>
      <c r="C20" s="84" t="s">
        <v>40</v>
      </c>
      <c r="D20" s="324" t="s">
        <v>51</v>
      </c>
      <c r="E20" s="323"/>
      <c r="F20" s="15"/>
      <c r="G20" s="16"/>
      <c r="H20" s="17"/>
      <c r="I20" s="18"/>
      <c r="J20" s="16">
        <v>20000</v>
      </c>
      <c r="K20" s="19">
        <v>745420</v>
      </c>
      <c r="L20" s="23">
        <v>24</v>
      </c>
      <c r="M20" s="97">
        <v>42320</v>
      </c>
      <c r="N20" s="22"/>
    </row>
    <row r="21" spans="1:253" ht="27.75" customHeight="1" x14ac:dyDescent="0.15">
      <c r="B21" s="82" t="s">
        <v>39</v>
      </c>
      <c r="C21" s="83" t="s">
        <v>39</v>
      </c>
      <c r="D21" s="322" t="s">
        <v>38</v>
      </c>
      <c r="E21" s="323"/>
      <c r="F21" s="86" t="s">
        <v>39</v>
      </c>
      <c r="G21" s="87" t="s">
        <v>39</v>
      </c>
      <c r="H21" s="88" t="s">
        <v>39</v>
      </c>
      <c r="I21" s="89" t="s">
        <v>39</v>
      </c>
      <c r="J21" s="87" t="s">
        <v>39</v>
      </c>
      <c r="K21" s="90" t="s">
        <v>39</v>
      </c>
      <c r="L21" s="91" t="s">
        <v>39</v>
      </c>
      <c r="M21" s="96" t="s">
        <v>39</v>
      </c>
      <c r="N21" s="24"/>
    </row>
    <row r="22" spans="1:253" ht="27.75" customHeight="1" x14ac:dyDescent="0.15">
      <c r="B22" s="25">
        <v>42036</v>
      </c>
      <c r="C22" s="85" t="s">
        <v>41</v>
      </c>
      <c r="D22" s="324" t="s">
        <v>53</v>
      </c>
      <c r="E22" s="323"/>
      <c r="F22" s="26">
        <v>266</v>
      </c>
      <c r="G22" s="27"/>
      <c r="H22" s="28">
        <v>105680</v>
      </c>
      <c r="I22" s="29">
        <v>236</v>
      </c>
      <c r="J22" s="27"/>
      <c r="K22" s="30">
        <v>164320</v>
      </c>
      <c r="L22" s="93" t="s">
        <v>54</v>
      </c>
      <c r="M22" s="95" t="s">
        <v>54</v>
      </c>
      <c r="N22" s="31"/>
    </row>
    <row r="23" spans="1:253" ht="27.75" customHeight="1" thickBot="1" x14ac:dyDescent="0.2">
      <c r="B23" s="82" t="s">
        <v>39</v>
      </c>
      <c r="C23" s="83" t="s">
        <v>39</v>
      </c>
      <c r="D23" s="322" t="s">
        <v>38</v>
      </c>
      <c r="E23" s="323"/>
      <c r="F23" s="86" t="s">
        <v>39</v>
      </c>
      <c r="G23" s="92" t="s">
        <v>39</v>
      </c>
      <c r="H23" s="88" t="s">
        <v>39</v>
      </c>
      <c r="I23" s="101" t="s">
        <v>39</v>
      </c>
      <c r="J23" s="99" t="s">
        <v>39</v>
      </c>
      <c r="K23" s="100" t="s">
        <v>39</v>
      </c>
      <c r="L23" s="94" t="s">
        <v>39</v>
      </c>
      <c r="M23" s="95" t="s">
        <v>39</v>
      </c>
      <c r="N23" s="31"/>
    </row>
    <row r="24" spans="1:253" ht="36" customHeight="1" thickTop="1" thickBot="1" x14ac:dyDescent="0.2">
      <c r="B24" s="337" t="s">
        <v>10</v>
      </c>
      <c r="C24" s="338"/>
      <c r="D24" s="338"/>
      <c r="E24" s="338"/>
      <c r="F24" s="32">
        <v>2442970</v>
      </c>
      <c r="G24" s="33">
        <v>2370616</v>
      </c>
      <c r="H24" s="34">
        <f>F24-G24</f>
        <v>72354</v>
      </c>
      <c r="I24" s="35">
        <v>2167916</v>
      </c>
      <c r="J24" s="36">
        <v>2068938</v>
      </c>
      <c r="K24" s="37">
        <f>I24-J24</f>
        <v>98978</v>
      </c>
      <c r="L24" s="38"/>
      <c r="M24" s="39"/>
      <c r="N24" s="40"/>
    </row>
    <row r="25" spans="1:253" ht="18.75" customHeight="1" x14ac:dyDescent="0.15">
      <c r="B25" s="41" t="s">
        <v>11</v>
      </c>
      <c r="C25" s="41"/>
      <c r="D25" s="42"/>
      <c r="E25" s="42"/>
      <c r="F25" s="43"/>
      <c r="G25" s="43"/>
      <c r="H25" s="44"/>
      <c r="I25" s="44"/>
      <c r="J25" s="44"/>
      <c r="K25" s="44"/>
      <c r="L25" s="45"/>
      <c r="M25" s="45"/>
      <c r="N25" s="45"/>
    </row>
    <row r="26" spans="1:253" ht="18.75" customHeight="1" x14ac:dyDescent="0.15">
      <c r="B26" s="46" t="s">
        <v>33</v>
      </c>
      <c r="C26" s="41"/>
      <c r="D26" s="42"/>
      <c r="E26" s="42"/>
      <c r="F26" s="43"/>
      <c r="G26" s="43"/>
      <c r="H26" s="44"/>
      <c r="I26" s="44"/>
      <c r="J26" s="44"/>
      <c r="K26" s="44"/>
      <c r="L26" s="45"/>
      <c r="M26" s="45"/>
      <c r="N26" s="45"/>
    </row>
    <row r="27" spans="1:253" ht="14.25" customHeight="1" x14ac:dyDescent="0.15">
      <c r="B27" s="41"/>
      <c r="C27" s="41"/>
      <c r="D27" s="42"/>
      <c r="E27" s="42"/>
      <c r="F27" s="43"/>
      <c r="G27" s="43"/>
      <c r="H27" s="44"/>
      <c r="I27" s="44"/>
      <c r="J27" s="44"/>
      <c r="K27" s="44"/>
      <c r="L27" s="45"/>
      <c r="M27" s="45"/>
      <c r="N27" s="45"/>
    </row>
    <row r="28" spans="1:253" ht="27" customHeight="1" x14ac:dyDescent="0.15">
      <c r="A28" s="47"/>
      <c r="B28" s="79" t="s">
        <v>35</v>
      </c>
      <c r="C28" s="80"/>
      <c r="D28" s="80"/>
      <c r="E28" s="80"/>
      <c r="F28" s="50"/>
      <c r="G28" s="51" t="s">
        <v>25</v>
      </c>
      <c r="H28" s="52"/>
      <c r="I28" s="50"/>
      <c r="J28" s="50"/>
      <c r="K28" s="53"/>
      <c r="L28" s="54"/>
      <c r="M28" s="50"/>
      <c r="N28" s="50"/>
      <c r="O28" s="50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</row>
    <row r="29" spans="1:253" ht="27" customHeight="1" x14ac:dyDescent="0.15">
      <c r="A29" s="47"/>
      <c r="B29" s="331" t="s">
        <v>14</v>
      </c>
      <c r="C29" s="332"/>
      <c r="D29" s="339" t="s">
        <v>26</v>
      </c>
      <c r="E29" s="340"/>
      <c r="F29" s="341" t="s">
        <v>19</v>
      </c>
      <c r="G29" s="341"/>
      <c r="H29" s="50"/>
      <c r="I29" s="55"/>
      <c r="J29" s="55"/>
      <c r="K29" s="47"/>
      <c r="L29" s="47"/>
      <c r="M29" s="47"/>
      <c r="N29" s="47"/>
      <c r="O29" s="47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</row>
    <row r="30" spans="1:253" ht="27" customHeight="1" x14ac:dyDescent="0.15">
      <c r="A30" s="47"/>
      <c r="B30" s="331" t="s">
        <v>29</v>
      </c>
      <c r="C30" s="332"/>
      <c r="D30" s="333">
        <v>24854</v>
      </c>
      <c r="E30" s="334"/>
      <c r="F30" s="277"/>
      <c r="G30" s="278"/>
      <c r="H30" s="56"/>
      <c r="I30" s="55"/>
      <c r="J30" s="55"/>
      <c r="K30" s="47"/>
      <c r="L30" s="47"/>
      <c r="M30" s="47"/>
      <c r="N30" s="47"/>
      <c r="O30" s="47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</row>
    <row r="31" spans="1:253" ht="27" customHeight="1" thickBot="1" x14ac:dyDescent="0.2">
      <c r="A31" s="47"/>
      <c r="B31" s="327" t="s">
        <v>36</v>
      </c>
      <c r="C31" s="328"/>
      <c r="D31" s="329">
        <v>47500</v>
      </c>
      <c r="E31" s="330"/>
      <c r="F31" s="304">
        <v>98978</v>
      </c>
      <c r="G31" s="305"/>
      <c r="H31" s="56"/>
      <c r="I31" s="55"/>
      <c r="J31" s="55"/>
      <c r="K31" s="47"/>
      <c r="L31" s="47"/>
      <c r="M31" s="47"/>
      <c r="N31" s="47"/>
      <c r="O31" s="47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</row>
    <row r="32" spans="1:253" ht="27" customHeight="1" thickTop="1" x14ac:dyDescent="0.15">
      <c r="A32" s="47"/>
      <c r="B32" s="247" t="s">
        <v>10</v>
      </c>
      <c r="C32" s="248"/>
      <c r="D32" s="325">
        <f>SUM(D30:E31)</f>
        <v>72354</v>
      </c>
      <c r="E32" s="326"/>
      <c r="F32" s="325">
        <f>SUM(F30:G31)</f>
        <v>98978</v>
      </c>
      <c r="G32" s="326"/>
      <c r="H32" s="57"/>
      <c r="I32" s="58"/>
      <c r="J32" s="59"/>
      <c r="K32" s="47"/>
      <c r="L32" s="47"/>
      <c r="M32" s="47"/>
      <c r="N32" s="47"/>
      <c r="O32" s="47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</row>
    <row r="33" spans="2:39" ht="24" customHeight="1" x14ac:dyDescent="0.15">
      <c r="B33" s="41"/>
      <c r="C33" s="41"/>
      <c r="D33" s="42"/>
      <c r="E33" s="42"/>
      <c r="F33" s="43"/>
      <c r="G33" s="43"/>
      <c r="H33" s="44"/>
      <c r="I33" s="44"/>
      <c r="J33" s="44"/>
      <c r="K33" s="44"/>
      <c r="L33" s="45"/>
      <c r="M33" s="45"/>
      <c r="N33" s="45"/>
    </row>
    <row r="34" spans="2:39" s="60" customFormat="1" ht="18" customHeight="1" x14ac:dyDescent="0.15">
      <c r="B34" s="61" t="s">
        <v>15</v>
      </c>
      <c r="C34" s="61"/>
      <c r="D34" s="62"/>
      <c r="E34" s="62"/>
      <c r="F34" s="62"/>
      <c r="G34" s="62"/>
      <c r="H34" s="63"/>
      <c r="I34" s="63"/>
      <c r="J34" s="63"/>
      <c r="K34" s="63"/>
      <c r="L34" s="63"/>
      <c r="M34" s="63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</row>
    <row r="35" spans="2:39" s="65" customFormat="1" ht="18" customHeight="1" x14ac:dyDescent="0.15">
      <c r="B35" s="66" t="s">
        <v>16</v>
      </c>
      <c r="C35" s="66" t="s">
        <v>5</v>
      </c>
      <c r="D35" s="251" t="s">
        <v>6</v>
      </c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</row>
    <row r="36" spans="2:39" s="65" customFormat="1" ht="18" customHeight="1" x14ac:dyDescent="0.15">
      <c r="B36" s="66">
        <v>1</v>
      </c>
      <c r="C36" s="66" t="s">
        <v>7</v>
      </c>
      <c r="D36" s="252" t="s">
        <v>8</v>
      </c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</row>
    <row r="37" spans="2:39" s="65" customFormat="1" ht="18" customHeight="1" x14ac:dyDescent="0.15">
      <c r="B37" s="66">
        <v>2</v>
      </c>
      <c r="C37" s="66" t="s">
        <v>28</v>
      </c>
      <c r="D37" s="273" t="s">
        <v>12</v>
      </c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</row>
    <row r="38" spans="2:39" s="65" customFormat="1" ht="18" customHeight="1" x14ac:dyDescent="0.15">
      <c r="B38" s="66">
        <v>3</v>
      </c>
      <c r="C38" s="66" t="s">
        <v>27</v>
      </c>
      <c r="D38" s="77" t="s">
        <v>24</v>
      </c>
      <c r="E38" s="77"/>
      <c r="F38" s="68"/>
      <c r="G38" s="69"/>
      <c r="H38" s="69"/>
      <c r="I38" s="69"/>
      <c r="J38" s="69"/>
      <c r="K38" s="69"/>
      <c r="L38" s="69"/>
      <c r="M38" s="69"/>
      <c r="N38" s="70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</row>
    <row r="39" spans="2:39" s="60" customFormat="1" ht="18" customHeight="1" x14ac:dyDescent="0.15">
      <c r="B39" s="71">
        <v>4</v>
      </c>
      <c r="C39" s="71" t="s">
        <v>23</v>
      </c>
      <c r="D39" s="321" t="s">
        <v>22</v>
      </c>
      <c r="E39" s="321"/>
      <c r="F39" s="321"/>
      <c r="G39" s="321"/>
      <c r="H39" s="321"/>
      <c r="I39" s="321"/>
      <c r="J39" s="321"/>
      <c r="K39" s="321"/>
      <c r="L39" s="321"/>
      <c r="M39" s="321"/>
      <c r="N39" s="321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</row>
    <row r="40" spans="2:39" s="72" customFormat="1" ht="20.100000000000001" customHeight="1" x14ac:dyDescent="0.15">
      <c r="B40" s="61"/>
      <c r="C40" s="61"/>
      <c r="D40" s="73"/>
      <c r="E40" s="73"/>
      <c r="F40" s="73"/>
      <c r="G40" s="74"/>
      <c r="H40" s="74"/>
      <c r="I40" s="74"/>
      <c r="J40" s="74"/>
      <c r="K40" s="74"/>
      <c r="L40" s="74"/>
      <c r="M40" s="74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</row>
    <row r="41" spans="2:39" ht="18.75" customHeight="1" x14ac:dyDescent="0.15">
      <c r="B41" s="76"/>
      <c r="C41" s="76"/>
    </row>
  </sheetData>
  <mergeCells count="47">
    <mergeCell ref="K4:N4"/>
    <mergeCell ref="B6:B8"/>
    <mergeCell ref="C6:C8"/>
    <mergeCell ref="D6:E8"/>
    <mergeCell ref="F6:H6"/>
    <mergeCell ref="I6:K6"/>
    <mergeCell ref="L6:L8"/>
    <mergeCell ref="M6:M8"/>
    <mergeCell ref="I7:I8"/>
    <mergeCell ref="F7:F8"/>
    <mergeCell ref="G7:G8"/>
    <mergeCell ref="H7:H8"/>
    <mergeCell ref="N6:N8"/>
    <mergeCell ref="J7:J8"/>
    <mergeCell ref="K7:K8"/>
    <mergeCell ref="B29:C29"/>
    <mergeCell ref="D29:E29"/>
    <mergeCell ref="F29:G29"/>
    <mergeCell ref="D14:E14"/>
    <mergeCell ref="D19:E19"/>
    <mergeCell ref="D20:E20"/>
    <mergeCell ref="D9:E9"/>
    <mergeCell ref="D21:E21"/>
    <mergeCell ref="D22:E22"/>
    <mergeCell ref="D23:E23"/>
    <mergeCell ref="B24:E24"/>
    <mergeCell ref="D17:E17"/>
    <mergeCell ref="B31:C31"/>
    <mergeCell ref="D31:E31"/>
    <mergeCell ref="F31:G31"/>
    <mergeCell ref="B32:C32"/>
    <mergeCell ref="B30:C30"/>
    <mergeCell ref="D30:E30"/>
    <mergeCell ref="F30:G30"/>
    <mergeCell ref="D37:N37"/>
    <mergeCell ref="D39:N39"/>
    <mergeCell ref="D10:E10"/>
    <mergeCell ref="D11:E11"/>
    <mergeCell ref="D12:E12"/>
    <mergeCell ref="D13:E13"/>
    <mergeCell ref="D15:E15"/>
    <mergeCell ref="D32:E32"/>
    <mergeCell ref="F32:G32"/>
    <mergeCell ref="D35:N35"/>
    <mergeCell ref="D36:N36"/>
    <mergeCell ref="D18:E18"/>
    <mergeCell ref="D16:E16"/>
  </mergeCells>
  <phoneticPr fontId="2"/>
  <dataValidations count="1">
    <dataValidation type="list" allowBlank="1" showInputMessage="1" showErrorMessage="1" sqref="C22 C16:C20 C9 C11:C14">
      <formula1>"1 日当,2 購入・リース費,3 外注費,4 その他"</formula1>
    </dataValidation>
  </dataValidations>
  <printOptions horizontalCentered="1"/>
  <pageMargins left="0.59055118110236227" right="0.59055118110236227" top="0.6692913385826772" bottom="0.59055118110236227" header="0.51181102362204722" footer="0.51181102362204722"/>
  <pageSetup paperSize="9" scale="71" fitToHeight="0" orientation="landscape" r:id="rId1"/>
  <headerFooter alignWithMargins="0"/>
  <rowBreaks count="1" manualBreakCount="1">
    <brk id="2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経理区分を１本化しない場合</vt:lpstr>
      <vt:lpstr>経理区分を１本化する場合</vt:lpstr>
      <vt:lpstr>手引き記載例</vt:lpstr>
      <vt:lpstr>経理区分を１本化しない場合!Print_Area</vt:lpstr>
      <vt:lpstr>経理区分を１本化する場合!Print_Area</vt:lpstr>
      <vt:lpstr>手引き記載例!Print_Area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勇介</dc:creator>
  <cp:lastModifiedBy>横川　華枝</cp:lastModifiedBy>
  <cp:lastPrinted>2017-04-19T05:21:27Z</cp:lastPrinted>
  <dcterms:created xsi:type="dcterms:W3CDTF">2007-10-31T14:40:31Z</dcterms:created>
  <dcterms:modified xsi:type="dcterms:W3CDTF">2018-04-02T08:42:35Z</dcterms:modified>
</cp:coreProperties>
</file>